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ns05003\090_農林部_0200_農村整備課\【農村整備係】\☆農集排事業\11　ホームページ更新（経営比較分析表・オープンデータ）・広報やまがた\ホームページ\経営比較分析表\H30\経営比較分析表関連\提出用\"/>
    </mc:Choice>
  </mc:AlternateContent>
  <workbookProtection workbookAlgorithmName="SHA-512" workbookHashValue="bd1vRRguIA1eNsB2/oIhrXoDJ6xVdeEWq4AR8eomSPqBgF7GFrTysnGNCI9ngjqwGelJlb1a4bXSL9UyQ2zmiQ==" workbookSaltValue="BzRYFCi/ikZIHtc2ncNVD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<sst xmlns="http://schemas.openxmlformats.org/spreadsheetml/2006/main" count="228" uniqueCount="113">
  <si>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</si>
  <si>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</si>
  <si>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</si>
  <si>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</si>
  <si>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</si>
  <si>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</si>
  <si>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</si>
  <si>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</si>
  <si>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</si>
  <si>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</si>
  <si>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</si>
  <si>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</si>
  <si>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</si>
  <si>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</si>
  <si>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</si>
  <si>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</si>
  <si>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</si>
  <si>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</si>
  <si>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</si>
  <si>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</si>
  <si>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</si>
  <si>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</si>
  <si>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</si>
  <si>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</si>
  <si>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</si>
  <si>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</si>
  <si>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</si>
  <si>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</si>
  <si>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</si>
  <si>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</si>
  <si>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</si>
  <si>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</si>
  <si>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</si>
  <si>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</si>
  <si>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</si>
  <si>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</si>
  <si>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</si>
  <si>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</si>
  <si>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</si>
  <si>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</si>
  <si>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</si>
  <si>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</si>
  <si>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</si>
  <si>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</si>
  <si>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</si>
  <si>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</si>
  <si>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</si>
  <si>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</si>
  <si>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</si>
  <si>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</si>
  <si>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</si>
  <si>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</si>
  <si>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</si>
  <si>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</si>
  <si>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</si>
  <si>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</si>
  <si>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</si>
  <si>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</si>
  <si>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</si>
  <si>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</si>
  <si>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</si>
  <si>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</si>
  <si>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</si>
  <si>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</si>
  <si>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</si>
  <si>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</si>
  <si>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</si>
  <si>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</si>
  <si>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</si>
  <si>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</si>
  <si>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</si>
  <si>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</si>
  <si>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</si>
  <si>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</si>
  <si>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</si>
  <si>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</si>
  <si>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</si>
  <si>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</si>
  <si>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</si>
  <si>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</si>
  <si>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</si>
  <si>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</si>
  <si>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</si>
  <si>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</si>
  <si>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</si>
  <si>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</si>
  <si>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</si>
  <si>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</si>
  <si>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</si>
  <si>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</si>
  <si>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</si>
  <si>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</si>
  <si>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</si>
  <si>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</si>
  <si>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</si>
  <si>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</si>
  <si>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</si>
  <si>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</si>
  <si>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</si>
  <si>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</si>
  <si>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</si>
  <si>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</si>
  <si>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</si>
  <si>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</si>
  <si>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</si>
  <si>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</si>
  <si>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</si>
  <si>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</si>
  <si>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</si>
  <si>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</si>
  <si>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H29決算統計時において算定方法の見直しを行ったため、急激に変動している部分が存在するが、経費回収率が依然として低く、経費における使用料収入率が低い状態が続いている。
　今後、農集排施設の経年劣化による修繕費の増加が予想されるが、計画的な修繕を行い維持管理費の増加抑制に努め、また、使用料の見直しについて早急に取り組み使用料収入の確保を図り、健全で効率的な管理運営を目指していく必要がある。</t>
    <rPh sb="4" eb="6">
      <t>ケッサン</t>
    </rPh>
    <rPh sb="6" eb="8">
      <t>トウケイ</t>
    </rPh>
    <rPh sb="8" eb="9">
      <t>ジ</t>
    </rPh>
    <rPh sb="13" eb="15">
      <t>サンテイ</t>
    </rPh>
    <rPh sb="15" eb="17">
      <t>ホウホウ</t>
    </rPh>
    <rPh sb="18" eb="20">
      <t>ミナオ</t>
    </rPh>
    <rPh sb="22" eb="23">
      <t>オコナ</t>
    </rPh>
    <rPh sb="28" eb="30">
      <t>キュウゲキ</t>
    </rPh>
    <rPh sb="31" eb="33">
      <t>ヘンドウ</t>
    </rPh>
    <rPh sb="37" eb="39">
      <t>ブブン</t>
    </rPh>
    <rPh sb="40" eb="42">
      <t>ソンザイ</t>
    </rPh>
    <rPh sb="46" eb="48">
      <t>ケイヒ</t>
    </rPh>
    <rPh sb="48" eb="50">
      <t>カイシュウ</t>
    </rPh>
    <rPh sb="50" eb="51">
      <t>リツ</t>
    </rPh>
    <rPh sb="52" eb="54">
      <t>イゼン</t>
    </rPh>
    <rPh sb="57" eb="58">
      <t>ヒク</t>
    </rPh>
    <rPh sb="60" eb="62">
      <t>ケイヒ</t>
    </rPh>
    <rPh sb="66" eb="69">
      <t>シヨウリョウ</t>
    </rPh>
    <rPh sb="69" eb="71">
      <t>シュウニュウ</t>
    </rPh>
    <rPh sb="71" eb="72">
      <t>リツ</t>
    </rPh>
    <rPh sb="73" eb="74">
      <t>ヒク</t>
    </rPh>
    <rPh sb="75" eb="77">
      <t>ジョウタイ</t>
    </rPh>
    <rPh sb="78" eb="79">
      <t>ツヅ</t>
    </rPh>
    <rPh sb="190" eb="192">
      <t>ヒツヨウ</t>
    </rPh>
    <phoneticPr fontId="4"/>
  </si>
  <si>
    <t>③老朽化した管渠がないため、改修等の実績はない。
　農業集落排水事業の管渠については、今後機能診断調査を実施し、最適整備構想を策定することで、それに基づき費用の平準化等を念頭に置いた老朽管渠の計画的な維持管理を実施していく。</t>
    <rPh sb="46" eb="48">
      <t>キノウ</t>
    </rPh>
    <rPh sb="50" eb="52">
      <t>チョウサ</t>
    </rPh>
    <rPh sb="57" eb="63">
      <t>サイテキセイビコウソウ</t>
    </rPh>
    <rPh sb="64" eb="66">
      <t>サクテイ</t>
    </rPh>
    <rPh sb="75" eb="76">
      <t>モト</t>
    </rPh>
    <rPh sb="78" eb="80">
      <t>ヒヨウ</t>
    </rPh>
    <rPh sb="81" eb="84">
      <t>ヘイジュンカ</t>
    </rPh>
    <rPh sb="84" eb="85">
      <t>トウ</t>
    </rPh>
    <rPh sb="86" eb="88">
      <t>ネントウ</t>
    </rPh>
    <rPh sb="89" eb="90">
      <t>オ</t>
    </rPh>
    <rPh sb="92" eb="94">
      <t>ロウキュウ</t>
    </rPh>
    <rPh sb="101" eb="103">
      <t>イジ</t>
    </rPh>
    <rPh sb="103" eb="105">
      <t>カンリ</t>
    </rPh>
    <phoneticPr fontId="4"/>
  </si>
  <si>
    <t>①④地方債償還金は全て一般会計からの繰り入れにより償還している。維持管理費については、使用料収入の不足分を一般会計からの繰り入れにより賄っている。
⑤本市の農集排使用料の割合は、類似団体とほぼ同水準となっている。今後、施設の老朽化に伴い汚水処理費の増加、人口減少に伴う使用料の減少が見込まれることから、適正な使用料を議論していく必要がある。
⑥H29より決算統計の算定方法見直しを行ったことで類似団体より低い水準となった。（汚水処理費に公費負担分を含んでしまっていたため）
⑦水洗化率は上昇しているものの、農業集落排水事業区域における人口減により、晴天時一日平均処理水量はH29年がやや高いものの、ほぼ横ばいとなっている。
⑧普及活動により水洗化率は年々上昇している。
　以上のことから、今後、健全で効率的な管理運営を行うためには使用料収入の確保が重要であることから、使用料の見直しについて早急に取り組んでいく。</t>
    <rPh sb="85" eb="87">
      <t>ワリアイ</t>
    </rPh>
    <rPh sb="96" eb="99">
      <t>ドウスイジュン</t>
    </rPh>
    <rPh sb="109" eb="111">
      <t>シセツ</t>
    </rPh>
    <rPh sb="112" eb="115">
      <t>ロウキュウカ</t>
    </rPh>
    <rPh sb="116" eb="117">
      <t>トモナ</t>
    </rPh>
    <rPh sb="118" eb="120">
      <t>オスイ</t>
    </rPh>
    <rPh sb="120" eb="122">
      <t>ショリ</t>
    </rPh>
    <rPh sb="122" eb="123">
      <t>ヒ</t>
    </rPh>
    <rPh sb="124" eb="126">
      <t>ゾウカ</t>
    </rPh>
    <rPh sb="127" eb="129">
      <t>ジンコウ</t>
    </rPh>
    <rPh sb="129" eb="131">
      <t>ゲンショウ</t>
    </rPh>
    <rPh sb="132" eb="133">
      <t>トモナ</t>
    </rPh>
    <rPh sb="134" eb="137">
      <t>シヨウリョウ</t>
    </rPh>
    <rPh sb="138" eb="140">
      <t>ゲンショウ</t>
    </rPh>
    <rPh sb="141" eb="143">
      <t>ミコ</t>
    </rPh>
    <rPh sb="151" eb="153">
      <t>テキセイ</t>
    </rPh>
    <rPh sb="154" eb="157">
      <t>シヨウリョウ</t>
    </rPh>
    <rPh sb="158" eb="160">
      <t>ギロン</t>
    </rPh>
    <rPh sb="164" eb="166">
      <t>ヒツヨウ</t>
    </rPh>
    <rPh sb="289" eb="290">
      <t>ネン</t>
    </rPh>
    <rPh sb="293" eb="294">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</si>
</sst>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D07-4F56-A990-105512E1AF5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AD07-4F56-A990-105512E1AF5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53.04</c:v>
                </c:pt>
                <c:pt idx="1">
                  <c:v>53.04</c:v>
                </c:pt>
                <c:pt idx="2">
                  <c:v>53.04</c:v>
                </c:pt>
                <c:pt idx="3">
                  <c:v>57.97</c:v>
                </c:pt>
                <c:pt idx="4">
                  <c:v>52.87</c:v>
                </c:pt>
              </c:numCache>
            </c:numRef>
          </c:val>
          <c:extLst>
            <c:ext xmlns:c16="http://schemas.microsoft.com/office/drawing/2014/chart" uri="{C3380CC4-5D6E-409C-BE32-E72D297353CC}">
              <c16:uniqueId val="{00000000-0EB1-4B4D-8BE9-1A6B35CCB4F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0EB1-4B4D-8BE9-1A6B35CCB4F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90.15</c:v>
                </c:pt>
                <c:pt idx="1">
                  <c:v>91.03</c:v>
                </c:pt>
                <c:pt idx="2">
                  <c:v>91.09</c:v>
                </c:pt>
                <c:pt idx="3">
                  <c:v>91.24</c:v>
                </c:pt>
                <c:pt idx="4">
                  <c:v>91.68</c:v>
                </c:pt>
              </c:numCache>
            </c:numRef>
          </c:val>
          <c:extLst>
            <c:ext xmlns:c16="http://schemas.microsoft.com/office/drawing/2014/chart" uri="{C3380CC4-5D6E-409C-BE32-E72D297353CC}">
              <c16:uniqueId val="{00000000-097B-4BCA-AC9E-C108E06A7F6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097B-4BCA-AC9E-C108E06A7F6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44.84</c:v>
                </c:pt>
                <c:pt idx="1">
                  <c:v>45.09</c:v>
                </c:pt>
                <c:pt idx="2">
                  <c:v>41.51</c:v>
                </c:pt>
                <c:pt idx="3">
                  <c:v>97.09</c:v>
                </c:pt>
                <c:pt idx="4">
                  <c:v>95.48</c:v>
                </c:pt>
              </c:numCache>
            </c:numRef>
          </c:val>
          <c:extLst>
            <c:ext xmlns:c16="http://schemas.microsoft.com/office/drawing/2014/chart" uri="{C3380CC4-5D6E-409C-BE32-E72D297353CC}">
              <c16:uniqueId val="{00000000-B456-4357-8F8B-B933D36E518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456-4357-8F8B-B933D36E518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86-4C3C-85FF-3D817BEED3D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86-4C3C-85FF-3D817BEED3D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32-4217-BF23-D3B614B6BAA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32-4217-BF23-D3B614B6BAA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D4-41CC-9D59-C31C636F6F7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D4-41CC-9D59-C31C636F6F7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CF2-484A-9A59-89DEC096058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CF2-484A-9A59-89DEC096058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2531.4899999999998</c:v>
                </c:pt>
                <c:pt idx="1">
                  <c:v>0</c:v>
                </c:pt>
                <c:pt idx="2">
                  <c:v>0</c:v>
                </c:pt>
                <c:pt idx="3">
                  <c:v>0</c:v>
                </c:pt>
                <c:pt idx="4">
                  <c:v>0</c:v>
                </c:pt>
              </c:numCache>
            </c:numRef>
          </c:val>
          <c:extLst>
            <c:ext xmlns:c16="http://schemas.microsoft.com/office/drawing/2014/chart" uri="{C3380CC4-5D6E-409C-BE32-E72D297353CC}">
              <c16:uniqueId val="{00000000-84CB-4861-ACC9-82BAB46AE1B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84CB-4861-ACC9-82BAB46AE1B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25.11</c:v>
                </c:pt>
                <c:pt idx="1">
                  <c:v>25.01</c:v>
                </c:pt>
                <c:pt idx="2">
                  <c:v>24.27</c:v>
                </c:pt>
                <c:pt idx="3">
                  <c:v>58.49</c:v>
                </c:pt>
                <c:pt idx="4">
                  <c:v>63.32</c:v>
                </c:pt>
              </c:numCache>
            </c:numRef>
          </c:val>
          <c:extLst>
            <c:ext xmlns:c16="http://schemas.microsoft.com/office/drawing/2014/chart" uri="{C3380CC4-5D6E-409C-BE32-E72D297353CC}">
              <c16:uniqueId val="{00000000-4874-4837-9899-87A161EDAAF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4874-4837-9899-87A161EDAAF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389.24</c:v>
                </c:pt>
                <c:pt idx="1">
                  <c:v>388.73</c:v>
                </c:pt>
                <c:pt idx="2">
                  <c:v>381.59</c:v>
                </c:pt>
                <c:pt idx="3">
                  <c:v>150</c:v>
                </c:pt>
                <c:pt idx="4">
                  <c:v>150</c:v>
                </c:pt>
              </c:numCache>
            </c:numRef>
          </c:val>
          <c:extLst>
            <c:ext xmlns:c16="http://schemas.microsoft.com/office/drawing/2014/chart" uri="{C3380CC4-5D6E-409C-BE32-E72D297353CC}">
              <c16:uniqueId val="{00000000-4DBD-4B7A-9276-89B6B1E626C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4DBD-4B7A-9276-89B6B1E626C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山形市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246904</v>
      </c>
      <c r="AM8" s="50"/>
      <c r="AN8" s="50"/>
      <c r="AO8" s="50"/>
      <c r="AP8" s="50"/>
      <c r="AQ8" s="50"/>
      <c r="AR8" s="50"/>
      <c r="AS8" s="50"/>
      <c r="AT8" s="45">
        <f>データ!T6</f>
        <v>381.3</v>
      </c>
      <c r="AU8" s="45"/>
      <c r="AV8" s="45"/>
      <c r="AW8" s="45"/>
      <c r="AX8" s="45"/>
      <c r="AY8" s="45"/>
      <c r="AZ8" s="45"/>
      <c r="BA8" s="45"/>
      <c r="BB8" s="45">
        <f>データ!U6</f>
        <v>647.53</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1.74</v>
      </c>
      <c r="Q10" s="45"/>
      <c r="R10" s="45"/>
      <c r="S10" s="45"/>
      <c r="T10" s="45"/>
      <c r="U10" s="45"/>
      <c r="V10" s="45"/>
      <c r="W10" s="45">
        <f>データ!Q6</f>
        <v>100</v>
      </c>
      <c r="X10" s="45"/>
      <c r="Y10" s="45"/>
      <c r="Z10" s="45"/>
      <c r="AA10" s="45"/>
      <c r="AB10" s="45"/>
      <c r="AC10" s="45"/>
      <c r="AD10" s="50">
        <f>データ!R6</f>
        <v>2505</v>
      </c>
      <c r="AE10" s="50"/>
      <c r="AF10" s="50"/>
      <c r="AG10" s="50"/>
      <c r="AH10" s="50"/>
      <c r="AI10" s="50"/>
      <c r="AJ10" s="50"/>
      <c r="AK10" s="2"/>
      <c r="AL10" s="50">
        <f>データ!V6</f>
        <v>4267</v>
      </c>
      <c r="AM10" s="50"/>
      <c r="AN10" s="50"/>
      <c r="AO10" s="50"/>
      <c r="AP10" s="50"/>
      <c r="AQ10" s="50"/>
      <c r="AR10" s="50"/>
      <c r="AS10" s="50"/>
      <c r="AT10" s="45">
        <f>データ!W6</f>
        <v>2.98</v>
      </c>
      <c r="AU10" s="45"/>
      <c r="AV10" s="45"/>
      <c r="AW10" s="45"/>
      <c r="AX10" s="45"/>
      <c r="AY10" s="45"/>
      <c r="AZ10" s="45"/>
      <c r="BA10" s="45"/>
      <c r="BB10" s="45">
        <f>データ!X6</f>
        <v>1431.88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M6TFwWxb5oBq4GB+2GLWP5RvSyop4M+Gh5XDFYNFdVnr1bB4+y2xmVFq44YPUPUpVTsg7ctzfjCTY0Gcq1wWag==" saltValue="DmYm1Wx6HWsdjnL/WmKnF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62014</v>
      </c>
      <c r="D6" s="33">
        <f t="shared" si="3"/>
        <v>47</v>
      </c>
      <c r="E6" s="33">
        <f t="shared" si="3"/>
        <v>17</v>
      </c>
      <c r="F6" s="33">
        <f t="shared" si="3"/>
        <v>5</v>
      </c>
      <c r="G6" s="33">
        <f t="shared" si="3"/>
        <v>0</v>
      </c>
      <c r="H6" s="33" t="str">
        <f t="shared" si="3"/>
        <v>山形県　山形市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1.74</v>
      </c>
      <c r="Q6" s="34">
        <f t="shared" si="3"/>
        <v>100</v>
      </c>
      <c r="R6" s="34">
        <f t="shared" si="3"/>
        <v>2505</v>
      </c>
      <c r="S6" s="34">
        <f t="shared" si="3"/>
        <v>246904</v>
      </c>
      <c r="T6" s="34">
        <f t="shared" si="3"/>
        <v>381.3</v>
      </c>
      <c r="U6" s="34">
        <f t="shared" si="3"/>
        <v>647.53</v>
      </c>
      <c r="V6" s="34">
        <f t="shared" si="3"/>
        <v>4267</v>
      </c>
      <c r="W6" s="34">
        <f t="shared" si="3"/>
        <v>2.98</v>
      </c>
      <c r="X6" s="34">
        <f t="shared" si="3"/>
        <v>1431.88</v>
      </c>
      <c r="Y6" s="35">
        <f>IF(Y7="",NA(),Y7)</f>
        <v>44.84</v>
      </c>
      <c r="Z6" s="35">
        <f t="shared" ref="Z6:AH6" si="4">IF(Z7="",NA(),Z7)</f>
        <v>45.09</v>
      </c>
      <c r="AA6" s="35">
        <f t="shared" si="4"/>
        <v>41.51</v>
      </c>
      <c r="AB6" s="35">
        <f t="shared" si="4"/>
        <v>97.09</v>
      </c>
      <c r="AC6" s="35">
        <f t="shared" si="4"/>
        <v>95.48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2531.4899999999998</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25.11</v>
      </c>
      <c r="BR6" s="35">
        <f t="shared" ref="BR6:BZ6" si="8">IF(BR7="",NA(),BR7)</f>
        <v>25.01</v>
      </c>
      <c r="BS6" s="35">
        <f t="shared" si="8"/>
        <v>24.27</v>
      </c>
      <c r="BT6" s="35">
        <f t="shared" si="8"/>
        <v>58.49</v>
      </c>
      <c r="BU6" s="35">
        <f t="shared" si="8"/>
        <v>63.32</v>
      </c>
      <c r="BV6" s="35">
        <f t="shared" si="8"/>
        <v>50.82</v>
      </c>
      <c r="BW6" s="35">
        <f t="shared" si="8"/>
        <v>52.19</v>
      </c>
      <c r="BX6" s="35">
        <f t="shared" si="8"/>
        <v>55.32</v>
      </c>
      <c r="BY6" s="35">
        <f t="shared" si="8"/>
        <v>59.8</v>
      </c>
      <c r="BZ6" s="35">
        <f t="shared" si="8"/>
        <v>57.77</v>
      </c>
      <c r="CA6" s="34" t="str">
        <f>IF(CA7="","",IF(CA7="-","【-】","【"&amp;SUBSTITUTE(TEXT(CA7,"#,##0.00"),"-","△")&amp;"】"))</f>
        <v>【59.51】</v>
      </c>
      <c r="CB6" s="35">
        <f>IF(CB7="",NA(),CB7)</f>
        <v>389.24</v>
      </c>
      <c r="CC6" s="35">
        <f t="shared" ref="CC6:CK6" si="9">IF(CC7="",NA(),CC7)</f>
        <v>388.73</v>
      </c>
      <c r="CD6" s="35">
        <f t="shared" si="9"/>
        <v>381.59</v>
      </c>
      <c r="CE6" s="35">
        <f t="shared" si="9"/>
        <v>150</v>
      </c>
      <c r="CF6" s="35">
        <f t="shared" si="9"/>
        <v>150</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53.04</v>
      </c>
      <c r="CN6" s="35">
        <f t="shared" ref="CN6:CV6" si="10">IF(CN7="",NA(),CN7)</f>
        <v>53.04</v>
      </c>
      <c r="CO6" s="35">
        <f t="shared" si="10"/>
        <v>53.04</v>
      </c>
      <c r="CP6" s="35">
        <f t="shared" si="10"/>
        <v>57.97</v>
      </c>
      <c r="CQ6" s="35">
        <f t="shared" si="10"/>
        <v>52.87</v>
      </c>
      <c r="CR6" s="35">
        <f t="shared" si="10"/>
        <v>53.24</v>
      </c>
      <c r="CS6" s="35">
        <f t="shared" si="10"/>
        <v>52.31</v>
      </c>
      <c r="CT6" s="35">
        <f t="shared" si="10"/>
        <v>60.65</v>
      </c>
      <c r="CU6" s="35">
        <f t="shared" si="10"/>
        <v>51.75</v>
      </c>
      <c r="CV6" s="35">
        <f t="shared" si="10"/>
        <v>50.68</v>
      </c>
      <c r="CW6" s="34" t="str">
        <f>IF(CW7="","",IF(CW7="-","【-】","【"&amp;SUBSTITUTE(TEXT(CW7,"#,##0.00"),"-","△")&amp;"】"))</f>
        <v>【52.23】</v>
      </c>
      <c r="CX6" s="35">
        <f>IF(CX7="",NA(),CX7)</f>
        <v>90.15</v>
      </c>
      <c r="CY6" s="35">
        <f t="shared" ref="CY6:DG6" si="11">IF(CY7="",NA(),CY7)</f>
        <v>91.03</v>
      </c>
      <c r="CZ6" s="35">
        <f t="shared" si="11"/>
        <v>91.09</v>
      </c>
      <c r="DA6" s="35">
        <f t="shared" si="11"/>
        <v>91.24</v>
      </c>
      <c r="DB6" s="35">
        <f t="shared" si="11"/>
        <v>91.68</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62014</v>
      </c>
      <c r="D7" s="37">
        <v>47</v>
      </c>
      <c r="E7" s="37">
        <v>17</v>
      </c>
      <c r="F7" s="37">
        <v>5</v>
      </c>
      <c r="G7" s="37">
        <v>0</v>
      </c>
      <c r="H7" s="37" t="s">
        <v>97</v>
      </c>
      <c r="I7" s="37" t="s">
        <v>98</v>
      </c>
      <c r="J7" s="37" t="s">
        <v>99</v>
      </c>
      <c r="K7" s="37" t="s">
        <v>100</v>
      </c>
      <c r="L7" s="37" t="s">
        <v>101</v>
      </c>
      <c r="M7" s="37" t="s">
        <v>102</v>
      </c>
      <c r="N7" s="38" t="s">
        <v>103</v>
      </c>
      <c r="O7" s="38" t="s">
        <v>104</v>
      </c>
      <c r="P7" s="38">
        <v>1.74</v>
      </c>
      <c r="Q7" s="38">
        <v>100</v>
      </c>
      <c r="R7" s="38">
        <v>2505</v>
      </c>
      <c r="S7" s="38">
        <v>246904</v>
      </c>
      <c r="T7" s="38">
        <v>381.3</v>
      </c>
      <c r="U7" s="38">
        <v>647.53</v>
      </c>
      <c r="V7" s="38">
        <v>4267</v>
      </c>
      <c r="W7" s="38">
        <v>2.98</v>
      </c>
      <c r="X7" s="38">
        <v>1431.88</v>
      </c>
      <c r="Y7" s="38">
        <v>44.84</v>
      </c>
      <c r="Z7" s="38">
        <v>45.09</v>
      </c>
      <c r="AA7" s="38">
        <v>41.51</v>
      </c>
      <c r="AB7" s="38">
        <v>97.09</v>
      </c>
      <c r="AC7" s="38">
        <v>95.48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2531.4899999999998</v>
      </c>
      <c r="BG7" s="38">
        <v>0</v>
      </c>
      <c r="BH7" s="38">
        <v>0</v>
      </c>
      <c r="BI7" s="38">
        <v>0</v>
      </c>
      <c r="BJ7" s="38">
        <v>0</v>
      </c>
      <c r="BK7" s="38">
        <v>1044.8</v>
      </c>
      <c r="BL7" s="38">
        <v>1081.8</v>
      </c>
      <c r="BM7" s="38">
        <v>974.93</v>
      </c>
      <c r="BN7" s="38">
        <v>855.8</v>
      </c>
      <c r="BO7" s="38">
        <v>789.46</v>
      </c>
      <c r="BP7" s="38">
        <v>747.76</v>
      </c>
      <c r="BQ7" s="38">
        <v>25.11</v>
      </c>
      <c r="BR7" s="38">
        <v>25.01</v>
      </c>
      <c r="BS7" s="38">
        <v>24.27</v>
      </c>
      <c r="BT7" s="38">
        <v>58.49</v>
      </c>
      <c r="BU7" s="38">
        <v>63.32</v>
      </c>
      <c r="BV7" s="38">
        <v>50.82</v>
      </c>
      <c r="BW7" s="38">
        <v>52.19</v>
      </c>
      <c r="BX7" s="38">
        <v>55.32</v>
      </c>
      <c r="BY7" s="38">
        <v>59.8</v>
      </c>
      <c r="BZ7" s="38">
        <v>57.77</v>
      </c>
      <c r="CA7" s="38">
        <v>59.51</v>
      </c>
      <c r="CB7" s="38">
        <v>389.24</v>
      </c>
      <c r="CC7" s="38">
        <v>388.73</v>
      </c>
      <c r="CD7" s="38">
        <v>381.59</v>
      </c>
      <c r="CE7" s="38">
        <v>150</v>
      </c>
      <c r="CF7" s="38">
        <v>150</v>
      </c>
      <c r="CG7" s="38">
        <v>300.52</v>
      </c>
      <c r="CH7" s="38">
        <v>296.14</v>
      </c>
      <c r="CI7" s="38">
        <v>283.17</v>
      </c>
      <c r="CJ7" s="38">
        <v>263.76</v>
      </c>
      <c r="CK7" s="38">
        <v>274.35000000000002</v>
      </c>
      <c r="CL7" s="38">
        <v>261.45999999999998</v>
      </c>
      <c r="CM7" s="38">
        <v>53.04</v>
      </c>
      <c r="CN7" s="38">
        <v>53.04</v>
      </c>
      <c r="CO7" s="38">
        <v>53.04</v>
      </c>
      <c r="CP7" s="38">
        <v>57.97</v>
      </c>
      <c r="CQ7" s="38">
        <v>52.87</v>
      </c>
      <c r="CR7" s="38">
        <v>53.24</v>
      </c>
      <c r="CS7" s="38">
        <v>52.31</v>
      </c>
      <c r="CT7" s="38">
        <v>60.65</v>
      </c>
      <c r="CU7" s="38">
        <v>51.75</v>
      </c>
      <c r="CV7" s="38">
        <v>50.68</v>
      </c>
      <c r="CW7" s="38">
        <v>52.23</v>
      </c>
      <c r="CX7" s="38">
        <v>90.15</v>
      </c>
      <c r="CY7" s="38">
        <v>91.03</v>
      </c>
      <c r="CZ7" s="38">
        <v>91.09</v>
      </c>
      <c r="DA7" s="38">
        <v>91.24</v>
      </c>
      <c r="DB7" s="38">
        <v>91.68</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dcterms:created xsi:type="dcterms:W3CDTF">2019-12-05T05:16:29Z</dcterms:created>
  <dcterms:modified xsi:type="dcterms:W3CDTF">2020-01-27T01:05:46Z</dcterms:modified>
  <cp:category/>
</cp:coreProperties>
</file>