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S-RX-A\share\共有フォルダ\1.総務係\⑤経営企画係\○経営比較分析表\下水道\R1年度（30決算数値）\提出\"/>
    </mc:Choice>
  </mc:AlternateContent>
  <workbookProtection workbookAlgorithmName="SHA-512" workbookHashValue="1u1ecB+ajJcLHps/A4Gs2XQDlTRQxPdMs63fEUCnLuiwck1oMa/wXu8R8L348w15Z1nTQIi8VXmWisir3NgxeA==" workbookSaltValue="WkbpEgBDQ24EdpnXD+ZrYQ=="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L10" i="4"/>
  <c r="AD10" i="4"/>
  <c r="B10" i="4"/>
  <c r="AD8" i="4"/>
  <c r="I8" i="4"/>
  <c r="B8" i="4"/>
  <c r="C10" i="5" l="1"/>
  <c r="D10" i="5"/>
  <c r="E10" i="5"/>
  <c r="B10" i="5"/>
</calcChain>
</file>

<file path=xl/sharedStrings.xml><?xml version="1.0" encoding="utf-8"?>
<sst xmlns="http://schemas.openxmlformats.org/spreadsheetml/2006/main" count="263" uniqueCount="111">
  <si>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</si>
  <si>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</si>
  <si>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</si>
  <si>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</si>
  <si>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</si>
  <si>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</si>
  <si>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</si>
  <si>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</si>
  <si>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</si>
  <si>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</si>
  <si>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</si>
  <si>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</si>
  <si>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</si>
  <si>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</si>
  <si>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</si>
  <si>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</si>
  <si>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</si>
  <si>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</si>
  <si>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</si>
  <si>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</si>
  <si>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</si>
  <si>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</si>
  <si>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</si>
  <si>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</si>
  <si>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</si>
  <si>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</si>
  <si>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</si>
  <si>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</si>
  <si>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</si>
  <si>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</si>
  <si>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</si>
  <si>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</si>
  <si>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</si>
  <si>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</si>
  <si>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</si>
  <si>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</si>
  <si>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</si>
  <si>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</si>
  <si>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</si>
  <si>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</si>
  <si>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</si>
  <si>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</si>
  <si>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</si>
  <si>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</si>
  <si>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</si>
  <si>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</si>
  <si>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</si>
  <si>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</si>
  <si>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</si>
  <si>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</si>
  <si>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</si>
  <si>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</si>
  <si>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</si>
  <si>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</si>
  <si>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</si>
  <si>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</si>
  <si>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</si>
  <si>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</si>
  <si>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</si>
  <si>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</si>
  <si>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</si>
  <si>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</si>
  <si>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</si>
  <si>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</si>
  <si>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</si>
  <si>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</si>
  <si>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</si>
  <si>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</si>
  <si>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</si>
  <si>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</si>
  <si>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</si>
  <si>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</si>
  <si>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</si>
  <si>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</si>
  <si>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</si>
  <si>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</si>
  <si>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</si>
  <si>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</si>
  <si>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</si>
  <si>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</si>
  <si>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</si>
  <si>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</si>
  <si>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</si>
  <si>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</si>
  <si>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</si>
  <si>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</si>
  <si>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</si>
  <si>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</si>
  <si>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</si>
  <si>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</si>
  <si>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</si>
  <si>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</si>
  <si>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</si>
  <si>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</si>
  <si>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</si>
  <si>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</si>
  <si>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</si>
  <si>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</si>
  <si>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</si>
  <si>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</si>
  <si>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</si>
  <si>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</si>
  <si>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</si>
  <si>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</si>
  <si>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</si>
  <si>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</si>
  <si>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</si>
  <si>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</si>
  <si>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①指標の数値自体は高くないものの、年々数値が上昇しているため、資産の減価償却が進んでいます。また、類似団体平均値との差もなくなりつつあります。
　②③浄化槽事業のため管渠はありません。</t>
    <rPh sb="2" eb="4">
      <t>シヒョウ</t>
    </rPh>
    <rPh sb="5" eb="7">
      <t>スウチ</t>
    </rPh>
    <rPh sb="7" eb="9">
      <t>ジタイ</t>
    </rPh>
    <rPh sb="10" eb="11">
      <t>タカ</t>
    </rPh>
    <rPh sb="18" eb="20">
      <t>ネンネン</t>
    </rPh>
    <rPh sb="20" eb="22">
      <t>スウチ</t>
    </rPh>
    <rPh sb="23" eb="25">
      <t>ジョウショウ</t>
    </rPh>
    <rPh sb="32" eb="34">
      <t>シサン</t>
    </rPh>
    <rPh sb="35" eb="37">
      <t>ゲンカ</t>
    </rPh>
    <rPh sb="37" eb="39">
      <t>ショウキャク</t>
    </rPh>
    <rPh sb="40" eb="41">
      <t>スス</t>
    </rPh>
    <rPh sb="50" eb="52">
      <t>ルイジ</t>
    </rPh>
    <rPh sb="52" eb="54">
      <t>ダンタイ</t>
    </rPh>
    <rPh sb="54" eb="56">
      <t>ヘイキン</t>
    </rPh>
    <rPh sb="56" eb="57">
      <t>チ</t>
    </rPh>
    <rPh sb="59" eb="60">
      <t>サ</t>
    </rPh>
    <rPh sb="76" eb="79">
      <t>ジョウカソウ</t>
    </rPh>
    <rPh sb="79" eb="81">
      <t>ジギョウ</t>
    </rPh>
    <rPh sb="84" eb="86">
      <t>カンキョ</t>
    </rPh>
    <phoneticPr fontId="4"/>
  </si>
  <si>
    <t xml:space="preserve"> 下水道事業の収入において、現在、一般会計からの基準外繰入金をもらい下水道事業全体で収支のバランスを取っているのが現状です。しかしながら、原則的に使用料収入のみで汚水処理にかかる経費を賄わなければいけないため、一般会計からの繰入を減らす努力が必要となります。
 また、施設の維持管理、改修費用の増加、人口減少による使用料収入の減少等が見込まれるため、安定した下水道経営の実現に向けて、平成27年度策定の「鶴岡市汚水処理施設整備構想」により、各種整備を進めるとともに、アセットマネジメント、使用料の適正化、長寿命化計画等による施設の改築を行っていく必要があります。
　</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9" eb="71">
      <t>ゲンソク</t>
    </rPh>
    <rPh sb="71" eb="72">
      <t>テキ</t>
    </rPh>
    <rPh sb="73" eb="76">
      <t>シヨウリョウ</t>
    </rPh>
    <rPh sb="76" eb="78">
      <t>シュウニュウ</t>
    </rPh>
    <rPh sb="81" eb="83">
      <t>オスイ</t>
    </rPh>
    <rPh sb="83" eb="85">
      <t>ショリ</t>
    </rPh>
    <rPh sb="89" eb="91">
      <t>ケイヒ</t>
    </rPh>
    <rPh sb="92" eb="93">
      <t>マカナ</t>
    </rPh>
    <rPh sb="105" eb="107">
      <t>イッパン</t>
    </rPh>
    <rPh sb="107" eb="109">
      <t>カイケイ</t>
    </rPh>
    <rPh sb="112" eb="114">
      <t>クリイレ</t>
    </rPh>
    <rPh sb="115" eb="116">
      <t>ヘ</t>
    </rPh>
    <rPh sb="118" eb="120">
      <t>ドリョク</t>
    </rPh>
    <rPh sb="121" eb="123">
      <t>ヒツヨウ</t>
    </rPh>
    <rPh sb="134" eb="136">
      <t>シセツ</t>
    </rPh>
    <rPh sb="137" eb="139">
      <t>イジ</t>
    </rPh>
    <rPh sb="139" eb="141">
      <t>カンリ</t>
    </rPh>
    <rPh sb="142" eb="144">
      <t>カイシュウ</t>
    </rPh>
    <rPh sb="144" eb="146">
      <t>ヒヨウ</t>
    </rPh>
    <rPh sb="147" eb="149">
      <t>ゾウカ</t>
    </rPh>
    <rPh sb="150" eb="152">
      <t>ジンコウ</t>
    </rPh>
    <rPh sb="152" eb="154">
      <t>ゲンショウ</t>
    </rPh>
    <rPh sb="157" eb="160">
      <t>シヨウリョウ</t>
    </rPh>
    <rPh sb="160" eb="162">
      <t>シュウニュウ</t>
    </rPh>
    <rPh sb="163" eb="165">
      <t>ゲンショウ</t>
    </rPh>
    <rPh sb="165" eb="166">
      <t>トウ</t>
    </rPh>
    <rPh sb="167" eb="169">
      <t>ミコ</t>
    </rPh>
    <rPh sb="175" eb="177">
      <t>アンテイ</t>
    </rPh>
    <rPh sb="179" eb="182">
      <t>ゲスイドウ</t>
    </rPh>
    <rPh sb="182" eb="184">
      <t>ケイエイ</t>
    </rPh>
    <rPh sb="185" eb="187">
      <t>ジツゲン</t>
    </rPh>
    <rPh sb="188" eb="189">
      <t>ム</t>
    </rPh>
    <rPh sb="192" eb="194">
      <t>ヘイセイ</t>
    </rPh>
    <rPh sb="196" eb="198">
      <t>ネンド</t>
    </rPh>
    <rPh sb="198" eb="200">
      <t>サクテイ</t>
    </rPh>
    <rPh sb="202" eb="205">
      <t>ツルオカシ</t>
    </rPh>
    <rPh sb="205" eb="207">
      <t>オスイ</t>
    </rPh>
    <rPh sb="207" eb="209">
      <t>ショリ</t>
    </rPh>
    <rPh sb="209" eb="211">
      <t>シセツ</t>
    </rPh>
    <rPh sb="211" eb="213">
      <t>セイビ</t>
    </rPh>
    <rPh sb="213" eb="215">
      <t>コウソウ</t>
    </rPh>
    <rPh sb="220" eb="222">
      <t>カクシュ</t>
    </rPh>
    <rPh sb="222" eb="224">
      <t>セイビ</t>
    </rPh>
    <rPh sb="225" eb="226">
      <t>スス</t>
    </rPh>
    <rPh sb="244" eb="247">
      <t>シヨウリョウ</t>
    </rPh>
    <rPh sb="248" eb="251">
      <t>テキセイカ</t>
    </rPh>
    <rPh sb="252" eb="253">
      <t>チョウ</t>
    </rPh>
    <rPh sb="253" eb="256">
      <t>ジュミョウカ</t>
    </rPh>
    <rPh sb="256" eb="258">
      <t>ケイカク</t>
    </rPh>
    <rPh sb="258" eb="259">
      <t>ナド</t>
    </rPh>
    <rPh sb="262" eb="264">
      <t>シセツ</t>
    </rPh>
    <rPh sb="265" eb="267">
      <t>カイチク</t>
    </rPh>
    <rPh sb="268" eb="269">
      <t>オコナ</t>
    </rPh>
    <rPh sb="273" eb="275">
      <t>ヒツヨウ</t>
    </rPh>
    <phoneticPr fontId="15"/>
  </si>
  <si>
    <t>　平成27年度より地方公営企業法を適用したため、平成27年度以降の数値となっています。
　①経常収支比率は、100％を上回っており使用料収入や一般会計からの繰入金等により維持管理費や企業債にかかる支払利息等の経費を賄っている状況となっています。平成30年度は類似団体平均値を上回りました。
　②昨年度に引き続き、収益よりも費用が大きく、欠損が発生している状況ですが、数値は昨年度より低くなりました。
　③流動資産の増加により流動比率は前年度を上回り、類似団体平均を上回りました。
　④企業債残高の規模を表す指標となっています。個別排水処理事業は平成18年以降借入れを行っておらず、償還のみのため、企業債残高対事業規模比率は減少しています。
　⑤経費回収率は100%を下回っており、汚水処理にかかる費用を使用料収入で賄えていない状況です。平成30年度は類似団体平均を下回りました。
　⑥汚水処理原価は前年度に比べ高くなっており、維持管理費及び資本費にかかる経費が増加している状況です。平成30年度は類似団体平均を上回りました。
　⑦人口減少や家族構成の変化等により、浄化槽を設置した当初から使用量が減少したことにより、施設利用率は低く、施設が過大となっています。
　⑧市町村設置型の浄化槽は利用者の希望により設置する事業となっているため、水洗化率は100%となっています。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59" eb="60">
      <t>ウエ</t>
    </rPh>
    <rPh sb="147" eb="150">
      <t>サクネンド</t>
    </rPh>
    <rPh sb="151" eb="152">
      <t>ヒ</t>
    </rPh>
    <rPh sb="153" eb="154">
      <t>ツヅ</t>
    </rPh>
    <rPh sb="183" eb="185">
      <t>スウチ</t>
    </rPh>
    <rPh sb="186" eb="189">
      <t>サクネンド</t>
    </rPh>
    <rPh sb="191" eb="192">
      <t>ヒク</t>
    </rPh>
    <rPh sb="202" eb="204">
      <t>リュウドウ</t>
    </rPh>
    <rPh sb="204" eb="206">
      <t>シサン</t>
    </rPh>
    <rPh sb="207" eb="209">
      <t>ゾウカ</t>
    </rPh>
    <rPh sb="212" eb="214">
      <t>リュウドウ</t>
    </rPh>
    <rPh sb="214" eb="216">
      <t>ヒリツ</t>
    </rPh>
    <rPh sb="217" eb="220">
      <t>ゼンネンド</t>
    </rPh>
    <rPh sb="221" eb="223">
      <t>ウワマワ</t>
    </rPh>
    <rPh sb="225" eb="227">
      <t>ルイジ</t>
    </rPh>
    <rPh sb="227" eb="229">
      <t>ダンタイ</t>
    </rPh>
    <rPh sb="229" eb="231">
      <t>ヘイキン</t>
    </rPh>
    <rPh sb="232" eb="234">
      <t>ウワマワ</t>
    </rPh>
    <rPh sb="263" eb="265">
      <t>コベツ</t>
    </rPh>
    <rPh sb="265" eb="267">
      <t>ハイスイ</t>
    </rPh>
    <rPh sb="267" eb="269">
      <t>ショリ</t>
    </rPh>
    <rPh sb="269" eb="271">
      <t>ジギョウ</t>
    </rPh>
    <rPh sb="272" eb="274">
      <t>ヘイセイ</t>
    </rPh>
    <rPh sb="276" eb="277">
      <t>ネン</t>
    </rPh>
    <rPh sb="277" eb="279">
      <t>イコウ</t>
    </rPh>
    <rPh sb="279" eb="281">
      <t>カリイレ</t>
    </rPh>
    <rPh sb="283" eb="284">
      <t>オコナ</t>
    </rPh>
    <rPh sb="368" eb="370">
      <t>ヘイセイ</t>
    </rPh>
    <rPh sb="372" eb="374">
      <t>ネンド</t>
    </rPh>
    <rPh sb="392" eb="394">
      <t>オスイ</t>
    </rPh>
    <rPh sb="394" eb="396">
      <t>ショリ</t>
    </rPh>
    <rPh sb="396" eb="398">
      <t>ゲンカ</t>
    </rPh>
    <rPh sb="399" eb="402">
      <t>ゼンネンド</t>
    </rPh>
    <rPh sb="403" eb="404">
      <t>クラ</t>
    </rPh>
    <rPh sb="405" eb="406">
      <t>タカ</t>
    </rPh>
    <rPh sb="413" eb="415">
      <t>イジ</t>
    </rPh>
    <rPh sb="415" eb="417">
      <t>カンリ</t>
    </rPh>
    <rPh sb="417" eb="418">
      <t>ヒ</t>
    </rPh>
    <rPh sb="418" eb="419">
      <t>オヨ</t>
    </rPh>
    <rPh sb="420" eb="422">
      <t>シホン</t>
    </rPh>
    <rPh sb="422" eb="423">
      <t>ヒ</t>
    </rPh>
    <rPh sb="427" eb="429">
      <t>ケイヒ</t>
    </rPh>
    <rPh sb="430" eb="432">
      <t>ゾウカ</t>
    </rPh>
    <rPh sb="436" eb="438">
      <t>ジョウキョウ</t>
    </rPh>
    <rPh sb="455" eb="456">
      <t>ウエ</t>
    </rPh>
    <rPh sb="508" eb="510">
      <t>シセツ</t>
    </rPh>
    <rPh sb="510" eb="513">
      <t>リヨウリツ</t>
    </rPh>
    <rPh sb="514" eb="515">
      <t>ヒク</t>
    </rPh>
    <rPh sb="533" eb="536">
      <t>シチョウソン</t>
    </rPh>
    <rPh sb="536" eb="539">
      <t>セッチガタ</t>
    </rPh>
    <rPh sb="540" eb="543">
      <t>ジョウカソウ</t>
    </rPh>
    <rPh sb="544" eb="547">
      <t>リヨウシャ</t>
    </rPh>
    <rPh sb="548" eb="550">
      <t>キボウ</t>
    </rPh>
    <rPh sb="553" eb="555">
      <t>セッチ</t>
    </rPh>
    <rPh sb="557" eb="559">
      <t>ジギョウ</t>
    </rPh>
    <rPh sb="568" eb="571">
      <t>スイセンカ</t>
    </rPh>
    <rPh sb="571" eb="572">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</si>
</sst>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523-4E79-B534-CC8BB6835EDB}"/>
            </c:ext>
          </c:extLst>
        </c:ser>
        <c:dLbls>
          <c:showLegendKey val="0"/>
          <c:showVal val="0"/>
          <c:showCatName val="0"/>
          <c:showSerName val="0"/>
          <c:showPercent val="0"/>
          <c:showBubbleSize val="0"/>
        </c:dLbls>
        <c:gapWidth val="150"/>
        <c:axId val="187794936"/>
        <c:axId val="187797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523-4E79-B534-CC8BB6835EDB}"/>
            </c:ext>
          </c:extLst>
        </c:ser>
        <c:dLbls>
          <c:showLegendKey val="0"/>
          <c:showVal val="0"/>
          <c:showCatName val="0"/>
          <c:showSerName val="0"/>
          <c:showPercent val="0"/>
          <c:showBubbleSize val="0"/>
        </c:dLbls>
        <c:marker val="1"/>
        <c:smooth val="0"/>
        <c:axId val="187794936"/>
        <c:axId val="187797368"/>
      </c:lineChart>
      <c:dateAx>
        <c:axId val="187794936"/>
        <c:scaling>
          <c:orientation val="minMax"/>
        </c:scaling>
        <c:delete val="1"/>
        <c:axPos val="b"/>
        <c:numFmt formatCode="ge" sourceLinked="1"/>
        <c:majorTickMark val="none"/>
        <c:minorTickMark val="none"/>
        <c:tickLblPos val="none"/>
        <c:crossAx val="187797368"/>
        <c:crosses val="autoZero"/>
        <c:auto val="1"/>
        <c:lblOffset val="100"/>
        <c:baseTimeUnit val="years"/>
      </c:dateAx>
      <c:valAx>
        <c:axId val="187797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94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33.840000000000003</c:v>
                </c:pt>
                <c:pt idx="2">
                  <c:v>30.8</c:v>
                </c:pt>
                <c:pt idx="3">
                  <c:v>33.33</c:v>
                </c:pt>
                <c:pt idx="4">
                  <c:v>32.049999999999997</c:v>
                </c:pt>
              </c:numCache>
            </c:numRef>
          </c:val>
          <c:extLst xmlns:c16r2="http://schemas.microsoft.com/office/drawing/2015/06/chart">
            <c:ext xmlns:c16="http://schemas.microsoft.com/office/drawing/2014/chart" uri="{C3380CC4-5D6E-409C-BE32-E72D297353CC}">
              <c16:uniqueId val="{00000000-2EFE-4E64-9656-CBC75FB9FB59}"/>
            </c:ext>
          </c:extLst>
        </c:ser>
        <c:dLbls>
          <c:showLegendKey val="0"/>
          <c:showVal val="0"/>
          <c:showCatName val="0"/>
          <c:showSerName val="0"/>
          <c:showPercent val="0"/>
          <c:showBubbleSize val="0"/>
        </c:dLbls>
        <c:gapWidth val="150"/>
        <c:axId val="187044624"/>
        <c:axId val="187045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54.14</c:v>
                </c:pt>
                <c:pt idx="2">
                  <c:v>132.99</c:v>
                </c:pt>
                <c:pt idx="3">
                  <c:v>51.71</c:v>
                </c:pt>
                <c:pt idx="4">
                  <c:v>50.56</c:v>
                </c:pt>
              </c:numCache>
            </c:numRef>
          </c:val>
          <c:smooth val="0"/>
          <c:extLst xmlns:c16r2="http://schemas.microsoft.com/office/drawing/2015/06/chart">
            <c:ext xmlns:c16="http://schemas.microsoft.com/office/drawing/2014/chart" uri="{C3380CC4-5D6E-409C-BE32-E72D297353CC}">
              <c16:uniqueId val="{00000001-2EFE-4E64-9656-CBC75FB9FB59}"/>
            </c:ext>
          </c:extLst>
        </c:ser>
        <c:dLbls>
          <c:showLegendKey val="0"/>
          <c:showVal val="0"/>
          <c:showCatName val="0"/>
          <c:showSerName val="0"/>
          <c:showPercent val="0"/>
          <c:showBubbleSize val="0"/>
        </c:dLbls>
        <c:marker val="1"/>
        <c:smooth val="0"/>
        <c:axId val="187044624"/>
        <c:axId val="187045016"/>
      </c:lineChart>
      <c:dateAx>
        <c:axId val="187044624"/>
        <c:scaling>
          <c:orientation val="minMax"/>
        </c:scaling>
        <c:delete val="1"/>
        <c:axPos val="b"/>
        <c:numFmt formatCode="ge" sourceLinked="1"/>
        <c:majorTickMark val="none"/>
        <c:minorTickMark val="none"/>
        <c:tickLblPos val="none"/>
        <c:crossAx val="187045016"/>
        <c:crosses val="autoZero"/>
        <c:auto val="1"/>
        <c:lblOffset val="100"/>
        <c:baseTimeUnit val="years"/>
      </c:dateAx>
      <c:valAx>
        <c:axId val="187045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4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0175-4F5F-B791-7B141DF3657F}"/>
            </c:ext>
          </c:extLst>
        </c:ser>
        <c:dLbls>
          <c:showLegendKey val="0"/>
          <c:showVal val="0"/>
          <c:showCatName val="0"/>
          <c:showSerName val="0"/>
          <c:showPercent val="0"/>
          <c:showBubbleSize val="0"/>
        </c:dLbls>
        <c:gapWidth val="150"/>
        <c:axId val="186091152"/>
        <c:axId val="18704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84.69</c:v>
                </c:pt>
                <c:pt idx="2">
                  <c:v>82.94</c:v>
                </c:pt>
                <c:pt idx="3">
                  <c:v>82.91</c:v>
                </c:pt>
                <c:pt idx="4">
                  <c:v>83.85</c:v>
                </c:pt>
              </c:numCache>
            </c:numRef>
          </c:val>
          <c:smooth val="0"/>
          <c:extLst xmlns:c16r2="http://schemas.microsoft.com/office/drawing/2015/06/chart">
            <c:ext xmlns:c16="http://schemas.microsoft.com/office/drawing/2014/chart" uri="{C3380CC4-5D6E-409C-BE32-E72D297353CC}">
              <c16:uniqueId val="{00000001-0175-4F5F-B791-7B141DF3657F}"/>
            </c:ext>
          </c:extLst>
        </c:ser>
        <c:dLbls>
          <c:showLegendKey val="0"/>
          <c:showVal val="0"/>
          <c:showCatName val="0"/>
          <c:showSerName val="0"/>
          <c:showPercent val="0"/>
          <c:showBubbleSize val="0"/>
        </c:dLbls>
        <c:marker val="1"/>
        <c:smooth val="0"/>
        <c:axId val="186091152"/>
        <c:axId val="187046192"/>
      </c:lineChart>
      <c:dateAx>
        <c:axId val="186091152"/>
        <c:scaling>
          <c:orientation val="minMax"/>
        </c:scaling>
        <c:delete val="1"/>
        <c:axPos val="b"/>
        <c:numFmt formatCode="ge" sourceLinked="1"/>
        <c:majorTickMark val="none"/>
        <c:minorTickMark val="none"/>
        <c:tickLblPos val="none"/>
        <c:crossAx val="187046192"/>
        <c:crosses val="autoZero"/>
        <c:auto val="1"/>
        <c:lblOffset val="100"/>
        <c:baseTimeUnit val="years"/>
      </c:dateAx>
      <c:valAx>
        <c:axId val="187046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9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113.49</c:v>
                </c:pt>
                <c:pt idx="2">
                  <c:v>86.32</c:v>
                </c:pt>
                <c:pt idx="3">
                  <c:v>88.11</c:v>
                </c:pt>
                <c:pt idx="4">
                  <c:v>103.64</c:v>
                </c:pt>
              </c:numCache>
            </c:numRef>
          </c:val>
          <c:extLst xmlns:c16r2="http://schemas.microsoft.com/office/drawing/2015/06/chart">
            <c:ext xmlns:c16="http://schemas.microsoft.com/office/drawing/2014/chart" uri="{C3380CC4-5D6E-409C-BE32-E72D297353CC}">
              <c16:uniqueId val="{00000000-E6FE-4D2F-B6DE-13FF8185C375}"/>
            </c:ext>
          </c:extLst>
        </c:ser>
        <c:dLbls>
          <c:showLegendKey val="0"/>
          <c:showVal val="0"/>
          <c:showCatName val="0"/>
          <c:showSerName val="0"/>
          <c:showPercent val="0"/>
          <c:showBubbleSize val="0"/>
        </c:dLbls>
        <c:gapWidth val="150"/>
        <c:axId val="187756472"/>
        <c:axId val="187850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93.17</c:v>
                </c:pt>
                <c:pt idx="2">
                  <c:v>91.08</c:v>
                </c:pt>
                <c:pt idx="3">
                  <c:v>93.87</c:v>
                </c:pt>
                <c:pt idx="4">
                  <c:v>86.84</c:v>
                </c:pt>
              </c:numCache>
            </c:numRef>
          </c:val>
          <c:smooth val="0"/>
          <c:extLst xmlns:c16r2="http://schemas.microsoft.com/office/drawing/2015/06/chart">
            <c:ext xmlns:c16="http://schemas.microsoft.com/office/drawing/2014/chart" uri="{C3380CC4-5D6E-409C-BE32-E72D297353CC}">
              <c16:uniqueId val="{00000001-E6FE-4D2F-B6DE-13FF8185C375}"/>
            </c:ext>
          </c:extLst>
        </c:ser>
        <c:dLbls>
          <c:showLegendKey val="0"/>
          <c:showVal val="0"/>
          <c:showCatName val="0"/>
          <c:showSerName val="0"/>
          <c:showPercent val="0"/>
          <c:showBubbleSize val="0"/>
        </c:dLbls>
        <c:marker val="1"/>
        <c:smooth val="0"/>
        <c:axId val="187756472"/>
        <c:axId val="187850512"/>
      </c:lineChart>
      <c:dateAx>
        <c:axId val="187756472"/>
        <c:scaling>
          <c:orientation val="minMax"/>
        </c:scaling>
        <c:delete val="1"/>
        <c:axPos val="b"/>
        <c:numFmt formatCode="ge" sourceLinked="1"/>
        <c:majorTickMark val="none"/>
        <c:minorTickMark val="none"/>
        <c:tickLblPos val="none"/>
        <c:crossAx val="187850512"/>
        <c:crosses val="autoZero"/>
        <c:auto val="1"/>
        <c:lblOffset val="100"/>
        <c:baseTimeUnit val="years"/>
      </c:dateAx>
      <c:valAx>
        <c:axId val="187850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56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6.3</c:v>
                </c:pt>
                <c:pt idx="2">
                  <c:v>14.43</c:v>
                </c:pt>
                <c:pt idx="3">
                  <c:v>18.91</c:v>
                </c:pt>
                <c:pt idx="4">
                  <c:v>25.22</c:v>
                </c:pt>
              </c:numCache>
            </c:numRef>
          </c:val>
          <c:extLst xmlns:c16r2="http://schemas.microsoft.com/office/drawing/2015/06/chart">
            <c:ext xmlns:c16="http://schemas.microsoft.com/office/drawing/2014/chart" uri="{C3380CC4-5D6E-409C-BE32-E72D297353CC}">
              <c16:uniqueId val="{00000000-917E-4219-B1A2-09D286816889}"/>
            </c:ext>
          </c:extLst>
        </c:ser>
        <c:dLbls>
          <c:showLegendKey val="0"/>
          <c:showVal val="0"/>
          <c:showCatName val="0"/>
          <c:showSerName val="0"/>
          <c:showPercent val="0"/>
          <c:showBubbleSize val="0"/>
        </c:dLbls>
        <c:gapWidth val="150"/>
        <c:axId val="187221144"/>
        <c:axId val="187221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38.32</c:v>
                </c:pt>
                <c:pt idx="2">
                  <c:v>40.67</c:v>
                </c:pt>
                <c:pt idx="3">
                  <c:v>42.61</c:v>
                </c:pt>
                <c:pt idx="4">
                  <c:v>44.22</c:v>
                </c:pt>
              </c:numCache>
            </c:numRef>
          </c:val>
          <c:smooth val="0"/>
          <c:extLst xmlns:c16r2="http://schemas.microsoft.com/office/drawing/2015/06/chart">
            <c:ext xmlns:c16="http://schemas.microsoft.com/office/drawing/2014/chart" uri="{C3380CC4-5D6E-409C-BE32-E72D297353CC}">
              <c16:uniqueId val="{00000001-917E-4219-B1A2-09D286816889}"/>
            </c:ext>
          </c:extLst>
        </c:ser>
        <c:dLbls>
          <c:showLegendKey val="0"/>
          <c:showVal val="0"/>
          <c:showCatName val="0"/>
          <c:showSerName val="0"/>
          <c:showPercent val="0"/>
          <c:showBubbleSize val="0"/>
        </c:dLbls>
        <c:marker val="1"/>
        <c:smooth val="0"/>
        <c:axId val="187221144"/>
        <c:axId val="187221528"/>
      </c:lineChart>
      <c:dateAx>
        <c:axId val="187221144"/>
        <c:scaling>
          <c:orientation val="minMax"/>
        </c:scaling>
        <c:delete val="1"/>
        <c:axPos val="b"/>
        <c:numFmt formatCode="ge" sourceLinked="1"/>
        <c:majorTickMark val="none"/>
        <c:minorTickMark val="none"/>
        <c:tickLblPos val="none"/>
        <c:crossAx val="187221528"/>
        <c:crosses val="autoZero"/>
        <c:auto val="1"/>
        <c:lblOffset val="100"/>
        <c:baseTimeUnit val="years"/>
      </c:dateAx>
      <c:valAx>
        <c:axId val="187221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21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C60-4BAD-A96C-47BE66D5D31E}"/>
            </c:ext>
          </c:extLst>
        </c:ser>
        <c:dLbls>
          <c:showLegendKey val="0"/>
          <c:showVal val="0"/>
          <c:showCatName val="0"/>
          <c:showSerName val="0"/>
          <c:showPercent val="0"/>
          <c:showBubbleSize val="0"/>
        </c:dLbls>
        <c:gapWidth val="150"/>
        <c:axId val="187287816"/>
        <c:axId val="187288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FC60-4BAD-A96C-47BE66D5D31E}"/>
            </c:ext>
          </c:extLst>
        </c:ser>
        <c:dLbls>
          <c:showLegendKey val="0"/>
          <c:showVal val="0"/>
          <c:showCatName val="0"/>
          <c:showSerName val="0"/>
          <c:showPercent val="0"/>
          <c:showBubbleSize val="0"/>
        </c:dLbls>
        <c:marker val="1"/>
        <c:smooth val="0"/>
        <c:axId val="187287816"/>
        <c:axId val="187288200"/>
      </c:lineChart>
      <c:dateAx>
        <c:axId val="187287816"/>
        <c:scaling>
          <c:orientation val="minMax"/>
        </c:scaling>
        <c:delete val="1"/>
        <c:axPos val="b"/>
        <c:numFmt formatCode="ge" sourceLinked="1"/>
        <c:majorTickMark val="none"/>
        <c:minorTickMark val="none"/>
        <c:tickLblPos val="none"/>
        <c:crossAx val="187288200"/>
        <c:crosses val="autoZero"/>
        <c:auto val="1"/>
        <c:lblOffset val="100"/>
        <c:baseTimeUnit val="years"/>
      </c:dateAx>
      <c:valAx>
        <c:axId val="187288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287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formatCode="#,##0.00;&quot;△&quot;#,##0.00;&quot;-&quot;">
                  <c:v>0</c:v>
                </c:pt>
                <c:pt idx="1">
                  <c:v>0</c:v>
                </c:pt>
                <c:pt idx="2" formatCode="#,##0.00;&quot;△&quot;#,##0.00;&quot;-&quot;">
                  <c:v>41.51</c:v>
                </c:pt>
                <c:pt idx="3" formatCode="#,##0.00;&quot;△&quot;#,##0.00;&quot;-&quot;">
                  <c:v>86.73</c:v>
                </c:pt>
                <c:pt idx="4" formatCode="#,##0.00;&quot;△&quot;#,##0.00;&quot;-&quot;">
                  <c:v>74.290000000000006</c:v>
                </c:pt>
              </c:numCache>
            </c:numRef>
          </c:val>
          <c:extLst xmlns:c16r2="http://schemas.microsoft.com/office/drawing/2015/06/chart">
            <c:ext xmlns:c16="http://schemas.microsoft.com/office/drawing/2014/chart" uri="{C3380CC4-5D6E-409C-BE32-E72D297353CC}">
              <c16:uniqueId val="{00000000-3315-4738-847F-7EEF816A7AEB}"/>
            </c:ext>
          </c:extLst>
        </c:ser>
        <c:dLbls>
          <c:showLegendKey val="0"/>
          <c:showVal val="0"/>
          <c:showCatName val="0"/>
          <c:showSerName val="0"/>
          <c:showPercent val="0"/>
          <c:showBubbleSize val="0"/>
        </c:dLbls>
        <c:gapWidth val="150"/>
        <c:axId val="186091544"/>
        <c:axId val="186091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244.23</c:v>
                </c:pt>
                <c:pt idx="2">
                  <c:v>213.24</c:v>
                </c:pt>
                <c:pt idx="3">
                  <c:v>231.75</c:v>
                </c:pt>
                <c:pt idx="4">
                  <c:v>254.32</c:v>
                </c:pt>
              </c:numCache>
            </c:numRef>
          </c:val>
          <c:smooth val="0"/>
          <c:extLst xmlns:c16r2="http://schemas.microsoft.com/office/drawing/2015/06/chart">
            <c:ext xmlns:c16="http://schemas.microsoft.com/office/drawing/2014/chart" uri="{C3380CC4-5D6E-409C-BE32-E72D297353CC}">
              <c16:uniqueId val="{00000001-3315-4738-847F-7EEF816A7AEB}"/>
            </c:ext>
          </c:extLst>
        </c:ser>
        <c:dLbls>
          <c:showLegendKey val="0"/>
          <c:showVal val="0"/>
          <c:showCatName val="0"/>
          <c:showSerName val="0"/>
          <c:showPercent val="0"/>
          <c:showBubbleSize val="0"/>
        </c:dLbls>
        <c:marker val="1"/>
        <c:smooth val="0"/>
        <c:axId val="186091544"/>
        <c:axId val="186091936"/>
      </c:lineChart>
      <c:dateAx>
        <c:axId val="186091544"/>
        <c:scaling>
          <c:orientation val="minMax"/>
        </c:scaling>
        <c:delete val="1"/>
        <c:axPos val="b"/>
        <c:numFmt formatCode="ge" sourceLinked="1"/>
        <c:majorTickMark val="none"/>
        <c:minorTickMark val="none"/>
        <c:tickLblPos val="none"/>
        <c:crossAx val="186091936"/>
        <c:crosses val="autoZero"/>
        <c:auto val="1"/>
        <c:lblOffset val="100"/>
        <c:baseTimeUnit val="years"/>
      </c:dateAx>
      <c:valAx>
        <c:axId val="18609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91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265.99</c:v>
                </c:pt>
                <c:pt idx="2">
                  <c:v>242.56</c:v>
                </c:pt>
                <c:pt idx="3">
                  <c:v>241.24</c:v>
                </c:pt>
                <c:pt idx="4">
                  <c:v>338.18</c:v>
                </c:pt>
              </c:numCache>
            </c:numRef>
          </c:val>
          <c:extLst xmlns:c16r2="http://schemas.microsoft.com/office/drawing/2015/06/chart">
            <c:ext xmlns:c16="http://schemas.microsoft.com/office/drawing/2014/chart" uri="{C3380CC4-5D6E-409C-BE32-E72D297353CC}">
              <c16:uniqueId val="{00000000-41CE-4854-A24B-1EA61F47771B}"/>
            </c:ext>
          </c:extLst>
        </c:ser>
        <c:dLbls>
          <c:showLegendKey val="0"/>
          <c:showVal val="0"/>
          <c:showCatName val="0"/>
          <c:showSerName val="0"/>
          <c:showPercent val="0"/>
          <c:showBubbleSize val="0"/>
        </c:dLbls>
        <c:gapWidth val="150"/>
        <c:axId val="187898456"/>
        <c:axId val="18789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381.4</c:v>
                </c:pt>
                <c:pt idx="2">
                  <c:v>380.85</c:v>
                </c:pt>
                <c:pt idx="3">
                  <c:v>322.36</c:v>
                </c:pt>
                <c:pt idx="4">
                  <c:v>277.89</c:v>
                </c:pt>
              </c:numCache>
            </c:numRef>
          </c:val>
          <c:smooth val="0"/>
          <c:extLst xmlns:c16r2="http://schemas.microsoft.com/office/drawing/2015/06/chart">
            <c:ext xmlns:c16="http://schemas.microsoft.com/office/drawing/2014/chart" uri="{C3380CC4-5D6E-409C-BE32-E72D297353CC}">
              <c16:uniqueId val="{00000001-41CE-4854-A24B-1EA61F47771B}"/>
            </c:ext>
          </c:extLst>
        </c:ser>
        <c:dLbls>
          <c:showLegendKey val="0"/>
          <c:showVal val="0"/>
          <c:showCatName val="0"/>
          <c:showSerName val="0"/>
          <c:showPercent val="0"/>
          <c:showBubbleSize val="0"/>
        </c:dLbls>
        <c:marker val="1"/>
        <c:smooth val="0"/>
        <c:axId val="187898456"/>
        <c:axId val="187898848"/>
      </c:lineChart>
      <c:dateAx>
        <c:axId val="187898456"/>
        <c:scaling>
          <c:orientation val="minMax"/>
        </c:scaling>
        <c:delete val="1"/>
        <c:axPos val="b"/>
        <c:numFmt formatCode="ge" sourceLinked="1"/>
        <c:majorTickMark val="none"/>
        <c:minorTickMark val="none"/>
        <c:tickLblPos val="none"/>
        <c:crossAx val="187898848"/>
        <c:crosses val="autoZero"/>
        <c:auto val="1"/>
        <c:lblOffset val="100"/>
        <c:baseTimeUnit val="years"/>
      </c:dateAx>
      <c:valAx>
        <c:axId val="18789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898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0</c:v>
                </c:pt>
                <c:pt idx="1">
                  <c:v>0</c:v>
                </c:pt>
                <c:pt idx="2">
                  <c:v>0</c:v>
                </c:pt>
                <c:pt idx="3" formatCode="#,##0.00;&quot;△&quot;#,##0.00;&quot;-&quot;">
                  <c:v>573.15</c:v>
                </c:pt>
                <c:pt idx="4" formatCode="#,##0.00;&quot;△&quot;#,##0.00;&quot;-&quot;">
                  <c:v>556.74</c:v>
                </c:pt>
              </c:numCache>
            </c:numRef>
          </c:val>
          <c:extLst xmlns:c16r2="http://schemas.microsoft.com/office/drawing/2015/06/chart">
            <c:ext xmlns:c16="http://schemas.microsoft.com/office/drawing/2014/chart" uri="{C3380CC4-5D6E-409C-BE32-E72D297353CC}">
              <c16:uniqueId val="{00000000-E28B-4398-A281-5040EFA3FFA1}"/>
            </c:ext>
          </c:extLst>
        </c:ser>
        <c:dLbls>
          <c:showLegendKey val="0"/>
          <c:showVal val="0"/>
          <c:showCatName val="0"/>
          <c:showSerName val="0"/>
          <c:showPercent val="0"/>
          <c:showBubbleSize val="0"/>
        </c:dLbls>
        <c:gapWidth val="150"/>
        <c:axId val="187900024"/>
        <c:axId val="187900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663.76</c:v>
                </c:pt>
                <c:pt idx="2">
                  <c:v>566.35</c:v>
                </c:pt>
                <c:pt idx="3">
                  <c:v>888.8</c:v>
                </c:pt>
                <c:pt idx="4">
                  <c:v>855.65</c:v>
                </c:pt>
              </c:numCache>
            </c:numRef>
          </c:val>
          <c:smooth val="0"/>
          <c:extLst xmlns:c16r2="http://schemas.microsoft.com/office/drawing/2015/06/chart">
            <c:ext xmlns:c16="http://schemas.microsoft.com/office/drawing/2014/chart" uri="{C3380CC4-5D6E-409C-BE32-E72D297353CC}">
              <c16:uniqueId val="{00000001-E28B-4398-A281-5040EFA3FFA1}"/>
            </c:ext>
          </c:extLst>
        </c:ser>
        <c:dLbls>
          <c:showLegendKey val="0"/>
          <c:showVal val="0"/>
          <c:showCatName val="0"/>
          <c:showSerName val="0"/>
          <c:showPercent val="0"/>
          <c:showBubbleSize val="0"/>
        </c:dLbls>
        <c:marker val="1"/>
        <c:smooth val="0"/>
        <c:axId val="187900024"/>
        <c:axId val="187900416"/>
      </c:lineChart>
      <c:dateAx>
        <c:axId val="187900024"/>
        <c:scaling>
          <c:orientation val="minMax"/>
        </c:scaling>
        <c:delete val="1"/>
        <c:axPos val="b"/>
        <c:numFmt formatCode="ge" sourceLinked="1"/>
        <c:majorTickMark val="none"/>
        <c:minorTickMark val="none"/>
        <c:tickLblPos val="none"/>
        <c:crossAx val="187900416"/>
        <c:crosses val="autoZero"/>
        <c:auto val="1"/>
        <c:lblOffset val="100"/>
        <c:baseTimeUnit val="years"/>
      </c:dateAx>
      <c:valAx>
        <c:axId val="187900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900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41.4</c:v>
                </c:pt>
                <c:pt idx="2">
                  <c:v>57.74</c:v>
                </c:pt>
                <c:pt idx="3">
                  <c:v>56.12</c:v>
                </c:pt>
                <c:pt idx="4">
                  <c:v>46.38</c:v>
                </c:pt>
              </c:numCache>
            </c:numRef>
          </c:val>
          <c:extLst xmlns:c16r2="http://schemas.microsoft.com/office/drawing/2015/06/chart">
            <c:ext xmlns:c16="http://schemas.microsoft.com/office/drawing/2014/chart" uri="{C3380CC4-5D6E-409C-BE32-E72D297353CC}">
              <c16:uniqueId val="{00000000-A9C4-4849-A4C1-6B9825DCED18}"/>
            </c:ext>
          </c:extLst>
        </c:ser>
        <c:dLbls>
          <c:showLegendKey val="0"/>
          <c:showVal val="0"/>
          <c:showCatName val="0"/>
          <c:showSerName val="0"/>
          <c:showPercent val="0"/>
          <c:showBubbleSize val="0"/>
        </c:dLbls>
        <c:gapWidth val="150"/>
        <c:axId val="187043056"/>
        <c:axId val="187043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53.76</c:v>
                </c:pt>
                <c:pt idx="2">
                  <c:v>52.27</c:v>
                </c:pt>
                <c:pt idx="3">
                  <c:v>52.55</c:v>
                </c:pt>
                <c:pt idx="4">
                  <c:v>52.23</c:v>
                </c:pt>
              </c:numCache>
            </c:numRef>
          </c:val>
          <c:smooth val="0"/>
          <c:extLst xmlns:c16r2="http://schemas.microsoft.com/office/drawing/2015/06/chart">
            <c:ext xmlns:c16="http://schemas.microsoft.com/office/drawing/2014/chart" uri="{C3380CC4-5D6E-409C-BE32-E72D297353CC}">
              <c16:uniqueId val="{00000001-A9C4-4849-A4C1-6B9825DCED18}"/>
            </c:ext>
          </c:extLst>
        </c:ser>
        <c:dLbls>
          <c:showLegendKey val="0"/>
          <c:showVal val="0"/>
          <c:showCatName val="0"/>
          <c:showSerName val="0"/>
          <c:showPercent val="0"/>
          <c:showBubbleSize val="0"/>
        </c:dLbls>
        <c:marker val="1"/>
        <c:smooth val="0"/>
        <c:axId val="187043056"/>
        <c:axId val="187043448"/>
      </c:lineChart>
      <c:dateAx>
        <c:axId val="187043056"/>
        <c:scaling>
          <c:orientation val="minMax"/>
        </c:scaling>
        <c:delete val="1"/>
        <c:axPos val="b"/>
        <c:numFmt formatCode="ge" sourceLinked="1"/>
        <c:majorTickMark val="none"/>
        <c:minorTickMark val="none"/>
        <c:tickLblPos val="none"/>
        <c:crossAx val="187043448"/>
        <c:crosses val="autoZero"/>
        <c:auto val="1"/>
        <c:lblOffset val="100"/>
        <c:baseTimeUnit val="years"/>
      </c:dateAx>
      <c:valAx>
        <c:axId val="187043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043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232.31</c:v>
                </c:pt>
                <c:pt idx="2">
                  <c:v>275.72000000000003</c:v>
                </c:pt>
                <c:pt idx="3">
                  <c:v>282.66000000000003</c:v>
                </c:pt>
                <c:pt idx="4">
                  <c:v>346.78</c:v>
                </c:pt>
              </c:numCache>
            </c:numRef>
          </c:val>
          <c:extLst xmlns:c16r2="http://schemas.microsoft.com/office/drawing/2015/06/chart">
            <c:ext xmlns:c16="http://schemas.microsoft.com/office/drawing/2014/chart" uri="{C3380CC4-5D6E-409C-BE32-E72D297353CC}">
              <c16:uniqueId val="{00000000-5F97-46B2-A73D-5ADACD708502}"/>
            </c:ext>
          </c:extLst>
        </c:ser>
        <c:dLbls>
          <c:showLegendKey val="0"/>
          <c:showVal val="0"/>
          <c:showCatName val="0"/>
          <c:showSerName val="0"/>
          <c:showPercent val="0"/>
          <c:showBubbleSize val="0"/>
        </c:dLbls>
        <c:gapWidth val="150"/>
        <c:axId val="186090760"/>
        <c:axId val="186088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275.25</c:v>
                </c:pt>
                <c:pt idx="2">
                  <c:v>291.01</c:v>
                </c:pt>
                <c:pt idx="3">
                  <c:v>292.45</c:v>
                </c:pt>
                <c:pt idx="4">
                  <c:v>294.05</c:v>
                </c:pt>
              </c:numCache>
            </c:numRef>
          </c:val>
          <c:smooth val="0"/>
          <c:extLst xmlns:c16r2="http://schemas.microsoft.com/office/drawing/2015/06/chart">
            <c:ext xmlns:c16="http://schemas.microsoft.com/office/drawing/2014/chart" uri="{C3380CC4-5D6E-409C-BE32-E72D297353CC}">
              <c16:uniqueId val="{00000001-5F97-46B2-A73D-5ADACD708502}"/>
            </c:ext>
          </c:extLst>
        </c:ser>
        <c:dLbls>
          <c:showLegendKey val="0"/>
          <c:showVal val="0"/>
          <c:showCatName val="0"/>
          <c:showSerName val="0"/>
          <c:showPercent val="0"/>
          <c:showBubbleSize val="0"/>
        </c:dLbls>
        <c:marker val="1"/>
        <c:smooth val="0"/>
        <c:axId val="186090760"/>
        <c:axId val="186088408"/>
      </c:lineChart>
      <c:dateAx>
        <c:axId val="186090760"/>
        <c:scaling>
          <c:orientation val="minMax"/>
        </c:scaling>
        <c:delete val="1"/>
        <c:axPos val="b"/>
        <c:numFmt formatCode="ge" sourceLinked="1"/>
        <c:majorTickMark val="none"/>
        <c:minorTickMark val="none"/>
        <c:tickLblPos val="none"/>
        <c:crossAx val="186088408"/>
        <c:crosses val="autoZero"/>
        <c:auto val="1"/>
        <c:lblOffset val="100"/>
        <c:baseTimeUnit val="years"/>
      </c:dateAx>
      <c:valAx>
        <c:axId val="186088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6090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【180.68】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【860.68】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【299.14】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13"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鶴岡市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L2</v>
      </c>
      <c r="X8" s="48"/>
      <c r="Y8" s="48"/>
      <c r="Z8" s="48"/>
      <c r="AA8" s="48"/>
      <c r="AB8" s="48"/>
      <c r="AC8" s="48"/>
      <c r="AD8" s="49" t="str">
        <f>データ!$M$6</f>
        <v>非設置</v>
      </c>
      <c r="AE8" s="49"/>
      <c r="AF8" s="49"/>
      <c r="AG8" s="49"/>
      <c r="AH8" s="49"/>
      <c r="AI8" s="49"/>
      <c r="AJ8" s="49"/>
      <c r="AK8" s="3"/>
      <c r="AL8" s="50">
        <f>データ!S6</f>
        <v>127168</v>
      </c>
      <c r="AM8" s="50"/>
      <c r="AN8" s="50"/>
      <c r="AO8" s="50"/>
      <c r="AP8" s="50"/>
      <c r="AQ8" s="50"/>
      <c r="AR8" s="50"/>
      <c r="AS8" s="50"/>
      <c r="AT8" s="45">
        <f>データ!T6</f>
        <v>1311.53</v>
      </c>
      <c r="AU8" s="45"/>
      <c r="AV8" s="45"/>
      <c r="AW8" s="45"/>
      <c r="AX8" s="45"/>
      <c r="AY8" s="45"/>
      <c r="AZ8" s="45"/>
      <c r="BA8" s="45"/>
      <c r="BB8" s="45">
        <f>データ!U6</f>
        <v>96.96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62.31</v>
      </c>
      <c r="J10" s="45"/>
      <c r="K10" s="45"/>
      <c r="L10" s="45"/>
      <c r="M10" s="45"/>
      <c r="N10" s="45"/>
      <c r="O10" s="45"/>
      <c r="P10" s="45">
        <f>データ!P6</f>
        <v>0.25</v>
      </c>
      <c r="Q10" s="45"/>
      <c r="R10" s="45"/>
      <c r="S10" s="45"/>
      <c r="T10" s="45"/>
      <c r="U10" s="45"/>
      <c r="V10" s="45"/>
      <c r="W10" s="45">
        <f>データ!Q6</f>
        <v>100</v>
      </c>
      <c r="X10" s="45"/>
      <c r="Y10" s="45"/>
      <c r="Z10" s="45"/>
      <c r="AA10" s="45"/>
      <c r="AB10" s="45"/>
      <c r="AC10" s="45"/>
      <c r="AD10" s="50">
        <f>データ!R6</f>
        <v>3164</v>
      </c>
      <c r="AE10" s="50"/>
      <c r="AF10" s="50"/>
      <c r="AG10" s="50"/>
      <c r="AH10" s="50"/>
      <c r="AI10" s="50"/>
      <c r="AJ10" s="50"/>
      <c r="AK10" s="2"/>
      <c r="AL10" s="50">
        <f>データ!V6</f>
        <v>314</v>
      </c>
      <c r="AM10" s="50"/>
      <c r="AN10" s="50"/>
      <c r="AO10" s="50"/>
      <c r="AP10" s="50"/>
      <c r="AQ10" s="50"/>
      <c r="AR10" s="50"/>
      <c r="AS10" s="50"/>
      <c r="AT10" s="45">
        <f>データ!W6</f>
        <v>0.3</v>
      </c>
      <c r="AU10" s="45"/>
      <c r="AV10" s="45"/>
      <c r="AW10" s="45"/>
      <c r="AX10" s="45"/>
      <c r="AY10" s="45"/>
      <c r="AZ10" s="45"/>
      <c r="BA10" s="45"/>
      <c r="BB10" s="45">
        <f>データ!X6</f>
        <v>1046.67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108</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109</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【91.71】</v>
      </c>
      <c r="F85" s="26" t="str">
        <f>データ!AT6</f>
        <v>【180.68】</v>
      </c>
      <c r="G85" s="26" t="str">
        <f>データ!BE6</f>
        <v>【273.97】</v>
      </c>
      <c r="H85" s="26" t="str">
        <f>データ!BP6</f>
        <v>【860.68】</v>
      </c>
      <c r="I85" s="26" t="str">
        <f>データ!CA6</f>
        <v>【52.12】</v>
      </c>
      <c r="J85" s="26" t="str">
        <f>データ!CL6</f>
        <v>【299.14】</v>
      </c>
      <c r="K85" s="26" t="str">
        <f>データ!CW6</f>
        <v>【50.35】</v>
      </c>
      <c r="L85" s="26" t="str">
        <f>データ!DH6</f>
        <v>【81.14】</v>
      </c>
      <c r="M85" s="26" t="str">
        <f>データ!DS6</f>
        <v>【38.00】</v>
      </c>
      <c r="N85" s="26" t="str">
        <f>データ!ED6</f>
        <v>【-】</v>
      </c>
      <c r="O85" s="26" t="str">
        <f>データ!EO6</f>
        <v>【-】</v>
      </c>
    </row>
  </sheetData>
  <sheetProtection algorithmName="SHA-512" hashValue="Hse9t5T8W4JPXLKvfo2L0ROnwxy2wEeY1DTSvN76bOilWooqTlQ9ky/MRtlH3/xOG7UF/0I3f/mS/uz1Xzb9oA==" saltValue="ZIagLebQFl/izKfF6UXSJ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62031</v>
      </c>
      <c r="D6" s="33">
        <f t="shared" si="3"/>
        <v>46</v>
      </c>
      <c r="E6" s="33">
        <f t="shared" si="3"/>
        <v>18</v>
      </c>
      <c r="F6" s="33">
        <f t="shared" si="3"/>
        <v>1</v>
      </c>
      <c r="G6" s="33">
        <f t="shared" si="3"/>
        <v>0</v>
      </c>
      <c r="H6" s="33" t="str">
        <f t="shared" si="3"/>
        <v>山形県　鶴岡市</v>
      </c>
      <c r="I6" s="33" t="str">
        <f t="shared" si="3"/>
        <v>法適用</v>
      </c>
      <c r="J6" s="33" t="str">
        <f t="shared" si="3"/>
        <v>下水道事業</v>
      </c>
      <c r="K6" s="33" t="str">
        <f t="shared" si="3"/>
        <v>個別排水処理</v>
      </c>
      <c r="L6" s="33" t="str">
        <f t="shared" si="3"/>
        <v>L2</v>
      </c>
      <c r="M6" s="33" t="str">
        <f t="shared" si="3"/>
        <v>非設置</v>
      </c>
      <c r="N6" s="34" t="str">
        <f t="shared" si="3"/>
        <v>-</v>
      </c>
      <c r="O6" s="34">
        <f t="shared" si="3"/>
        <v>62.31</v>
      </c>
      <c r="P6" s="34">
        <f t="shared" si="3"/>
        <v>0.25</v>
      </c>
      <c r="Q6" s="34">
        <f t="shared" si="3"/>
        <v>100</v>
      </c>
      <c r="R6" s="34">
        <f t="shared" si="3"/>
        <v>3164</v>
      </c>
      <c r="S6" s="34">
        <f t="shared" si="3"/>
        <v>127168</v>
      </c>
      <c r="T6" s="34">
        <f t="shared" si="3"/>
        <v>1311.53</v>
      </c>
      <c r="U6" s="34">
        <f t="shared" si="3"/>
        <v>96.96</v>
      </c>
      <c r="V6" s="34">
        <f t="shared" si="3"/>
        <v>314</v>
      </c>
      <c r="W6" s="34">
        <f t="shared" si="3"/>
        <v>0.3</v>
      </c>
      <c r="X6" s="34">
        <f t="shared" si="3"/>
        <v>1046.67</v>
      </c>
      <c r="Y6" s="35" t="str">
        <f>IF(Y7="",NA(),Y7)</f>
        <v>-</v>
      </c>
      <c r="Z6" s="35">
        <f t="shared" ref="Z6:AH6" si="4">IF(Z7="",NA(),Z7)</f>
        <v>113.49</v>
      </c>
      <c r="AA6" s="35">
        <f t="shared" si="4"/>
        <v>86.32</v>
      </c>
      <c r="AB6" s="35">
        <f t="shared" si="4"/>
        <v>88.11</v>
      </c>
      <c r="AC6" s="35">
        <f t="shared" si="4"/>
        <v>103.64</v>
      </c>
      <c r="AD6" s="35" t="str">
        <f t="shared" si="4"/>
        <v>-</v>
      </c>
      <c r="AE6" s="35">
        <f t="shared" si="4"/>
        <v>93.17</v>
      </c>
      <c r="AF6" s="35">
        <f t="shared" si="4"/>
        <v>91.08</v>
      </c>
      <c r="AG6" s="35">
        <f t="shared" si="4"/>
        <v>93.87</v>
      </c>
      <c r="AH6" s="35">
        <f t="shared" si="4"/>
        <v>86.84</v>
      </c>
      <c r="AI6" s="34" t="str">
        <f>IF(AI7="","",IF(AI7="-","【-】","【"&amp;SUBSTITUTE(TEXT(AI7,"#,##0.00"),"-","△")&amp;"】"))</f>
        <v>【91.71】</v>
      </c>
      <c r="AJ6" s="35" t="str">
        <f>IF(AJ7="",NA(),AJ7)</f>
        <v>-</v>
      </c>
      <c r="AK6" s="34">
        <f t="shared" ref="AK6:AS6" si="5">IF(AK7="",NA(),AK7)</f>
        <v>0</v>
      </c>
      <c r="AL6" s="35">
        <f t="shared" si="5"/>
        <v>41.51</v>
      </c>
      <c r="AM6" s="35">
        <f t="shared" si="5"/>
        <v>86.73</v>
      </c>
      <c r="AN6" s="35">
        <f t="shared" si="5"/>
        <v>74.290000000000006</v>
      </c>
      <c r="AO6" s="35" t="str">
        <f t="shared" si="5"/>
        <v>-</v>
      </c>
      <c r="AP6" s="35">
        <f t="shared" si="5"/>
        <v>244.23</v>
      </c>
      <c r="AQ6" s="35">
        <f t="shared" si="5"/>
        <v>213.24</v>
      </c>
      <c r="AR6" s="35">
        <f t="shared" si="5"/>
        <v>231.75</v>
      </c>
      <c r="AS6" s="35">
        <f t="shared" si="5"/>
        <v>254.32</v>
      </c>
      <c r="AT6" s="34" t="str">
        <f>IF(AT7="","",IF(AT7="-","【-】","【"&amp;SUBSTITUTE(TEXT(AT7,"#,##0.00"),"-","△")&amp;"】"))</f>
        <v>【180.68】</v>
      </c>
      <c r="AU6" s="35" t="str">
        <f>IF(AU7="",NA(),AU7)</f>
        <v>-</v>
      </c>
      <c r="AV6" s="35">
        <f t="shared" ref="AV6:BD6" si="6">IF(AV7="",NA(),AV7)</f>
        <v>265.99</v>
      </c>
      <c r="AW6" s="35">
        <f t="shared" si="6"/>
        <v>242.56</v>
      </c>
      <c r="AX6" s="35">
        <f t="shared" si="6"/>
        <v>241.24</v>
      </c>
      <c r="AY6" s="35">
        <f t="shared" si="6"/>
        <v>338.18</v>
      </c>
      <c r="AZ6" s="35" t="str">
        <f t="shared" si="6"/>
        <v>-</v>
      </c>
      <c r="BA6" s="35">
        <f t="shared" si="6"/>
        <v>381.4</v>
      </c>
      <c r="BB6" s="35">
        <f t="shared" si="6"/>
        <v>380.85</v>
      </c>
      <c r="BC6" s="35">
        <f t="shared" si="6"/>
        <v>322.36</v>
      </c>
      <c r="BD6" s="35">
        <f t="shared" si="6"/>
        <v>277.89</v>
      </c>
      <c r="BE6" s="34" t="str">
        <f>IF(BE7="","",IF(BE7="-","【-】","【"&amp;SUBSTITUTE(TEXT(BE7,"#,##0.00"),"-","△")&amp;"】"))</f>
        <v>【273.97】</v>
      </c>
      <c r="BF6" s="35" t="str">
        <f>IF(BF7="",NA(),BF7)</f>
        <v>-</v>
      </c>
      <c r="BG6" s="34">
        <f t="shared" ref="BG6:BO6" si="7">IF(BG7="",NA(),BG7)</f>
        <v>0</v>
      </c>
      <c r="BH6" s="34">
        <f t="shared" si="7"/>
        <v>0</v>
      </c>
      <c r="BI6" s="35">
        <f t="shared" si="7"/>
        <v>573.15</v>
      </c>
      <c r="BJ6" s="35">
        <f t="shared" si="7"/>
        <v>556.74</v>
      </c>
      <c r="BK6" s="35" t="str">
        <f t="shared" si="7"/>
        <v>-</v>
      </c>
      <c r="BL6" s="35">
        <f t="shared" si="7"/>
        <v>663.76</v>
      </c>
      <c r="BM6" s="35">
        <f t="shared" si="7"/>
        <v>566.35</v>
      </c>
      <c r="BN6" s="35">
        <f t="shared" si="7"/>
        <v>888.8</v>
      </c>
      <c r="BO6" s="35">
        <f t="shared" si="7"/>
        <v>855.65</v>
      </c>
      <c r="BP6" s="34" t="str">
        <f>IF(BP7="","",IF(BP7="-","【-】","【"&amp;SUBSTITUTE(TEXT(BP7,"#,##0.00"),"-","△")&amp;"】"))</f>
        <v>【860.68】</v>
      </c>
      <c r="BQ6" s="35" t="str">
        <f>IF(BQ7="",NA(),BQ7)</f>
        <v>-</v>
      </c>
      <c r="BR6" s="35">
        <f t="shared" ref="BR6:BZ6" si="8">IF(BR7="",NA(),BR7)</f>
        <v>41.4</v>
      </c>
      <c r="BS6" s="35">
        <f t="shared" si="8"/>
        <v>57.74</v>
      </c>
      <c r="BT6" s="35">
        <f t="shared" si="8"/>
        <v>56.12</v>
      </c>
      <c r="BU6" s="35">
        <f t="shared" si="8"/>
        <v>46.38</v>
      </c>
      <c r="BV6" s="35" t="str">
        <f t="shared" si="8"/>
        <v>-</v>
      </c>
      <c r="BW6" s="35">
        <f t="shared" si="8"/>
        <v>53.76</v>
      </c>
      <c r="BX6" s="35">
        <f t="shared" si="8"/>
        <v>52.27</v>
      </c>
      <c r="BY6" s="35">
        <f t="shared" si="8"/>
        <v>52.55</v>
      </c>
      <c r="BZ6" s="35">
        <f t="shared" si="8"/>
        <v>52.23</v>
      </c>
      <c r="CA6" s="34" t="str">
        <f>IF(CA7="","",IF(CA7="-","【-】","【"&amp;SUBSTITUTE(TEXT(CA7,"#,##0.00"),"-","△")&amp;"】"))</f>
        <v>【52.12】</v>
      </c>
      <c r="CB6" s="35" t="str">
        <f>IF(CB7="",NA(),CB7)</f>
        <v>-</v>
      </c>
      <c r="CC6" s="35">
        <f t="shared" ref="CC6:CK6" si="9">IF(CC7="",NA(),CC7)</f>
        <v>232.31</v>
      </c>
      <c r="CD6" s="35">
        <f t="shared" si="9"/>
        <v>275.72000000000003</v>
      </c>
      <c r="CE6" s="35">
        <f t="shared" si="9"/>
        <v>282.66000000000003</v>
      </c>
      <c r="CF6" s="35">
        <f t="shared" si="9"/>
        <v>346.78</v>
      </c>
      <c r="CG6" s="35" t="str">
        <f t="shared" si="9"/>
        <v>-</v>
      </c>
      <c r="CH6" s="35">
        <f t="shared" si="9"/>
        <v>275.25</v>
      </c>
      <c r="CI6" s="35">
        <f t="shared" si="9"/>
        <v>291.01</v>
      </c>
      <c r="CJ6" s="35">
        <f t="shared" si="9"/>
        <v>292.45</v>
      </c>
      <c r="CK6" s="35">
        <f t="shared" si="9"/>
        <v>294.05</v>
      </c>
      <c r="CL6" s="34" t="str">
        <f>IF(CL7="","",IF(CL7="-","【-】","【"&amp;SUBSTITUTE(TEXT(CL7,"#,##0.00"),"-","△")&amp;"】"))</f>
        <v>【299.14】</v>
      </c>
      <c r="CM6" s="35" t="str">
        <f>IF(CM7="",NA(),CM7)</f>
        <v>-</v>
      </c>
      <c r="CN6" s="35">
        <f t="shared" ref="CN6:CV6" si="10">IF(CN7="",NA(),CN7)</f>
        <v>33.840000000000003</v>
      </c>
      <c r="CO6" s="35">
        <f t="shared" si="10"/>
        <v>30.8</v>
      </c>
      <c r="CP6" s="35">
        <f t="shared" si="10"/>
        <v>33.33</v>
      </c>
      <c r="CQ6" s="35">
        <f t="shared" si="10"/>
        <v>32.049999999999997</v>
      </c>
      <c r="CR6" s="35" t="str">
        <f t="shared" si="10"/>
        <v>-</v>
      </c>
      <c r="CS6" s="35">
        <f t="shared" si="10"/>
        <v>54.14</v>
      </c>
      <c r="CT6" s="35">
        <f t="shared" si="10"/>
        <v>132.99</v>
      </c>
      <c r="CU6" s="35">
        <f t="shared" si="10"/>
        <v>51.71</v>
      </c>
      <c r="CV6" s="35">
        <f t="shared" si="10"/>
        <v>50.56</v>
      </c>
      <c r="CW6" s="34" t="str">
        <f>IF(CW7="","",IF(CW7="-","【-】","【"&amp;SUBSTITUTE(TEXT(CW7,"#,##0.00"),"-","△")&amp;"】"))</f>
        <v>【50.35】</v>
      </c>
      <c r="CX6" s="35" t="str">
        <f>IF(CX7="",NA(),CX7)</f>
        <v>-</v>
      </c>
      <c r="CY6" s="35">
        <f t="shared" ref="CY6:DG6" si="11">IF(CY7="",NA(),CY7)</f>
        <v>100</v>
      </c>
      <c r="CZ6" s="35">
        <f t="shared" si="11"/>
        <v>100</v>
      </c>
      <c r="DA6" s="35">
        <f t="shared" si="11"/>
        <v>100</v>
      </c>
      <c r="DB6" s="35">
        <f t="shared" si="11"/>
        <v>100</v>
      </c>
      <c r="DC6" s="35" t="str">
        <f t="shared" si="11"/>
        <v>-</v>
      </c>
      <c r="DD6" s="35">
        <f t="shared" si="11"/>
        <v>84.69</v>
      </c>
      <c r="DE6" s="35">
        <f t="shared" si="11"/>
        <v>82.94</v>
      </c>
      <c r="DF6" s="35">
        <f t="shared" si="11"/>
        <v>82.91</v>
      </c>
      <c r="DG6" s="35">
        <f t="shared" si="11"/>
        <v>83.85</v>
      </c>
      <c r="DH6" s="34" t="str">
        <f>IF(DH7="","",IF(DH7="-","【-】","【"&amp;SUBSTITUTE(TEXT(DH7,"#,##0.00"),"-","△")&amp;"】"))</f>
        <v>【81.14】</v>
      </c>
      <c r="DI6" s="35" t="str">
        <f>IF(DI7="",NA(),DI7)</f>
        <v>-</v>
      </c>
      <c r="DJ6" s="35">
        <f t="shared" ref="DJ6:DR6" si="12">IF(DJ7="",NA(),DJ7)</f>
        <v>6.3</v>
      </c>
      <c r="DK6" s="35">
        <f t="shared" si="12"/>
        <v>14.43</v>
      </c>
      <c r="DL6" s="35">
        <f t="shared" si="12"/>
        <v>18.91</v>
      </c>
      <c r="DM6" s="35">
        <f t="shared" si="12"/>
        <v>25.22</v>
      </c>
      <c r="DN6" s="35" t="str">
        <f t="shared" si="12"/>
        <v>-</v>
      </c>
      <c r="DO6" s="35">
        <f t="shared" si="12"/>
        <v>38.32</v>
      </c>
      <c r="DP6" s="35">
        <f t="shared" si="12"/>
        <v>40.67</v>
      </c>
      <c r="DQ6" s="35">
        <f t="shared" si="12"/>
        <v>42.61</v>
      </c>
      <c r="DR6" s="35">
        <f t="shared" si="12"/>
        <v>44.22</v>
      </c>
      <c r="DS6" s="34" t="str">
        <f>IF(DS7="","",IF(DS7="-","【-】","【"&amp;SUBSTITUTE(TEXT(DS7,"#,##0.00"),"-","△")&amp;"】"))</f>
        <v>【38.00】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2018</v>
      </c>
      <c r="C7" s="37">
        <v>62031</v>
      </c>
      <c r="D7" s="37">
        <v>46</v>
      </c>
      <c r="E7" s="37">
        <v>18</v>
      </c>
      <c r="F7" s="37">
        <v>1</v>
      </c>
      <c r="G7" s="37">
        <v>0</v>
      </c>
      <c r="H7" s="37" t="s">
        <v>96</v>
      </c>
      <c r="I7" s="37" t="s">
        <v>97</v>
      </c>
      <c r="J7" s="37" t="s">
        <v>98</v>
      </c>
      <c r="K7" s="37" t="s">
        <v>99</v>
      </c>
      <c r="L7" s="37" t="s">
        <v>100</v>
      </c>
      <c r="M7" s="37" t="s">
        <v>101</v>
      </c>
      <c r="N7" s="38" t="s">
        <v>102</v>
      </c>
      <c r="O7" s="38">
        <v>62.31</v>
      </c>
      <c r="P7" s="38">
        <v>0.25</v>
      </c>
      <c r="Q7" s="38">
        <v>100</v>
      </c>
      <c r="R7" s="38">
        <v>3164</v>
      </c>
      <c r="S7" s="38">
        <v>127168</v>
      </c>
      <c r="T7" s="38">
        <v>1311.53</v>
      </c>
      <c r="U7" s="38">
        <v>96.96</v>
      </c>
      <c r="V7" s="38">
        <v>314</v>
      </c>
      <c r="W7" s="38">
        <v>0.3</v>
      </c>
      <c r="X7" s="38">
        <v>1046.67</v>
      </c>
      <c r="Y7" s="38" t="s">
        <v>102</v>
      </c>
      <c r="Z7" s="38">
        <v>113.49</v>
      </c>
      <c r="AA7" s="38">
        <v>86.32</v>
      </c>
      <c r="AB7" s="38">
        <v>88.11</v>
      </c>
      <c r="AC7" s="38">
        <v>103.64</v>
      </c>
      <c r="AD7" s="38" t="s">
        <v>102</v>
      </c>
      <c r="AE7" s="38">
        <v>93.17</v>
      </c>
      <c r="AF7" s="38">
        <v>91.08</v>
      </c>
      <c r="AG7" s="38">
        <v>93.87</v>
      </c>
      <c r="AH7" s="38">
        <v>86.84</v>
      </c>
      <c r="AI7" s="38">
        <v>91.71</v>
      </c>
      <c r="AJ7" s="38" t="s">
        <v>102</v>
      </c>
      <c r="AK7" s="38">
        <v>0</v>
      </c>
      <c r="AL7" s="38">
        <v>41.51</v>
      </c>
      <c r="AM7" s="38">
        <v>86.73</v>
      </c>
      <c r="AN7" s="38">
        <v>74.290000000000006</v>
      </c>
      <c r="AO7" s="38" t="s">
        <v>102</v>
      </c>
      <c r="AP7" s="38">
        <v>244.23</v>
      </c>
      <c r="AQ7" s="38">
        <v>213.24</v>
      </c>
      <c r="AR7" s="38">
        <v>231.75</v>
      </c>
      <c r="AS7" s="38">
        <v>254.32</v>
      </c>
      <c r="AT7" s="38">
        <v>180.68</v>
      </c>
      <c r="AU7" s="38" t="s">
        <v>102</v>
      </c>
      <c r="AV7" s="38">
        <v>265.99</v>
      </c>
      <c r="AW7" s="38">
        <v>242.56</v>
      </c>
      <c r="AX7" s="38">
        <v>241.24</v>
      </c>
      <c r="AY7" s="38">
        <v>338.18</v>
      </c>
      <c r="AZ7" s="38" t="s">
        <v>102</v>
      </c>
      <c r="BA7" s="38">
        <v>381.4</v>
      </c>
      <c r="BB7" s="38">
        <v>380.85</v>
      </c>
      <c r="BC7" s="38">
        <v>322.36</v>
      </c>
      <c r="BD7" s="38">
        <v>277.89</v>
      </c>
      <c r="BE7" s="38">
        <v>273.97000000000003</v>
      </c>
      <c r="BF7" s="38" t="s">
        <v>102</v>
      </c>
      <c r="BG7" s="38">
        <v>0</v>
      </c>
      <c r="BH7" s="38">
        <v>0</v>
      </c>
      <c r="BI7" s="38">
        <v>573.15</v>
      </c>
      <c r="BJ7" s="38">
        <v>556.74</v>
      </c>
      <c r="BK7" s="38" t="s">
        <v>102</v>
      </c>
      <c r="BL7" s="38">
        <v>663.76</v>
      </c>
      <c r="BM7" s="38">
        <v>566.35</v>
      </c>
      <c r="BN7" s="38">
        <v>888.8</v>
      </c>
      <c r="BO7" s="38">
        <v>855.65</v>
      </c>
      <c r="BP7" s="38">
        <v>860.68</v>
      </c>
      <c r="BQ7" s="38" t="s">
        <v>102</v>
      </c>
      <c r="BR7" s="38">
        <v>41.4</v>
      </c>
      <c r="BS7" s="38">
        <v>57.74</v>
      </c>
      <c r="BT7" s="38">
        <v>56.12</v>
      </c>
      <c r="BU7" s="38">
        <v>46.38</v>
      </c>
      <c r="BV7" s="38" t="s">
        <v>102</v>
      </c>
      <c r="BW7" s="38">
        <v>53.76</v>
      </c>
      <c r="BX7" s="38">
        <v>52.27</v>
      </c>
      <c r="BY7" s="38">
        <v>52.55</v>
      </c>
      <c r="BZ7" s="38">
        <v>52.23</v>
      </c>
      <c r="CA7" s="38">
        <v>52.12</v>
      </c>
      <c r="CB7" s="38" t="s">
        <v>102</v>
      </c>
      <c r="CC7" s="38">
        <v>232.31</v>
      </c>
      <c r="CD7" s="38">
        <v>275.72000000000003</v>
      </c>
      <c r="CE7" s="38">
        <v>282.66000000000003</v>
      </c>
      <c r="CF7" s="38">
        <v>346.78</v>
      </c>
      <c r="CG7" s="38" t="s">
        <v>102</v>
      </c>
      <c r="CH7" s="38">
        <v>275.25</v>
      </c>
      <c r="CI7" s="38">
        <v>291.01</v>
      </c>
      <c r="CJ7" s="38">
        <v>292.45</v>
      </c>
      <c r="CK7" s="38">
        <v>294.05</v>
      </c>
      <c r="CL7" s="38">
        <v>299.14</v>
      </c>
      <c r="CM7" s="38" t="s">
        <v>102</v>
      </c>
      <c r="CN7" s="38">
        <v>33.840000000000003</v>
      </c>
      <c r="CO7" s="38">
        <v>30.8</v>
      </c>
      <c r="CP7" s="38">
        <v>33.33</v>
      </c>
      <c r="CQ7" s="38">
        <v>32.049999999999997</v>
      </c>
      <c r="CR7" s="38" t="s">
        <v>102</v>
      </c>
      <c r="CS7" s="38">
        <v>54.14</v>
      </c>
      <c r="CT7" s="38">
        <v>132.99</v>
      </c>
      <c r="CU7" s="38">
        <v>51.71</v>
      </c>
      <c r="CV7" s="38">
        <v>50.56</v>
      </c>
      <c r="CW7" s="38">
        <v>50.35</v>
      </c>
      <c r="CX7" s="38" t="s">
        <v>102</v>
      </c>
      <c r="CY7" s="38">
        <v>100</v>
      </c>
      <c r="CZ7" s="38">
        <v>100</v>
      </c>
      <c r="DA7" s="38">
        <v>100</v>
      </c>
      <c r="DB7" s="38">
        <v>100</v>
      </c>
      <c r="DC7" s="38" t="s">
        <v>102</v>
      </c>
      <c r="DD7" s="38">
        <v>84.69</v>
      </c>
      <c r="DE7" s="38">
        <v>82.94</v>
      </c>
      <c r="DF7" s="38">
        <v>82.91</v>
      </c>
      <c r="DG7" s="38">
        <v>83.85</v>
      </c>
      <c r="DH7" s="38">
        <v>81.14</v>
      </c>
      <c r="DI7" s="38" t="s">
        <v>102</v>
      </c>
      <c r="DJ7" s="38">
        <v>6.3</v>
      </c>
      <c r="DK7" s="38">
        <v>14.43</v>
      </c>
      <c r="DL7" s="38">
        <v>18.91</v>
      </c>
      <c r="DM7" s="38">
        <v>25.22</v>
      </c>
      <c r="DN7" s="38" t="s">
        <v>102</v>
      </c>
      <c r="DO7" s="38">
        <v>38.32</v>
      </c>
      <c r="DP7" s="38">
        <v>40.67</v>
      </c>
      <c r="DQ7" s="38">
        <v>42.61</v>
      </c>
      <c r="DR7" s="38">
        <v>44.22</v>
      </c>
      <c r="DS7" s="38">
        <v>38</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