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5.1.1.4\0103$\01 総務課 03 財政係\08　地方公営企業\11　公営企業に係る「経営比較分析表」\H31\03提出\下水・農集・浄化槽\"/>
    </mc:Choice>
  </mc:AlternateContent>
  <workbookProtection workbookAlgorithmName="SHA-512" workbookHashValue="G8zylhxaaF6JuvQPJ5Ge6xZdTw7x3CHF56eE1c0WPLd/hp4Kc/1yByJiUEVqci5Pwu+e7/ckkG6F89b3Kf1lDQ==" workbookSaltValue="zBwJypVHSOMgC9H3n+Xw/A==" workbookSpinCount="100000" lockStructure="1"/>
  <bookViews>
    <workbookView xWindow="0" yWindow="0" windowWidth="28800" windowHeight="124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<sst xmlns="http://schemas.openxmlformats.org/spreadsheetml/2006/main" count="228" uniqueCount="113">
  <si>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</si>
  <si>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</si>
  <si>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</si>
  <si>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</si>
  <si>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</si>
  <si>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</si>
  <si>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</si>
  <si>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</si>
  <si>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</si>
  <si>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</si>
  <si>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</si>
  <si>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</si>
  <si>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</si>
  <si>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</si>
  <si>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</si>
  <si>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</si>
  <si>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</si>
  <si>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</si>
  <si>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</si>
  <si>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</si>
  <si>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</si>
  <si>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</si>
  <si>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</si>
  <si>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</si>
  <si>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</si>
  <si>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</si>
  <si>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</si>
  <si>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</si>
  <si>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</si>
  <si>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</si>
  <si>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</si>
  <si>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</si>
  <si>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</si>
  <si>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</si>
  <si>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</si>
  <si>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</si>
  <si>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</si>
  <si>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</si>
  <si>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</si>
  <si>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</si>
  <si>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</si>
  <si>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</si>
  <si>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</si>
  <si>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</si>
  <si>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</si>
  <si>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</si>
  <si>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</si>
  <si>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</si>
  <si>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</si>
  <si>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</si>
  <si>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</si>
  <si>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</si>
  <si>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</si>
  <si>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</si>
  <si>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</si>
  <si>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</si>
  <si>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</si>
  <si>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</si>
  <si>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</si>
  <si>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</si>
  <si>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</si>
  <si>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</si>
  <si>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</si>
  <si>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</si>
  <si>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</si>
  <si>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</si>
  <si>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</si>
  <si>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</si>
  <si>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</si>
  <si>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</si>
  <si>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</si>
  <si>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</si>
  <si>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</si>
  <si>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</si>
  <si>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</si>
  <si>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</si>
  <si>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</si>
  <si>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</si>
  <si>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</si>
  <si>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</si>
  <si>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</si>
  <si>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</si>
  <si>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</si>
  <si>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</si>
  <si>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</si>
  <si>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</si>
  <si>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</si>
  <si>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</si>
  <si>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</si>
  <si>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</si>
  <si>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</si>
  <si>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</si>
  <si>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</si>
  <si>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</si>
  <si>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</si>
  <si>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</si>
  <si>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</si>
  <si>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</si>
  <si>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</si>
  <si>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</si>
  <si>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</si>
  <si>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</si>
  <si>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</si>
  <si>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</si>
  <si>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</si>
  <si>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</si>
  <si>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</si>
  <si>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</si>
  <si>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</si>
  <si>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</si>
  <si>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経費回収率については、ここ数年悪くなっている。その背景には、施設設備等の修繕に係る経費の増加によるところが大きい。
　現在も料金収入だけでは汚水処理費を賄えておらず、不足分は一般会計繰入金に頼っている状態であることから、施設設備等の計画的な更新を見据えた料金の改定も視野に入れなければならない。
　汚水処理原価については、処理区域内の集落が点在しているため、マンホールポンプ等の動力費の影響と施設設備等の老朽化に起因する修繕費用の増加によって、汚水処理原価が高くなっている。
　施設利用率および水洗化率については、処理区域内に単身高齢世帯や高齢夫婦のみの世帯が多いこともあるが未接続世帯が多いことから、類似団体比較すると低い数値になっている。
　住宅のリフォーム等と合わせて接続する世帯は数件あるものの、大幅な接続率の増加は見込めない状況である。</t>
    <rPh sb="14" eb="16">
      <t>スウネン</t>
    </rPh>
    <rPh sb="16" eb="17">
      <t>ワル</t>
    </rPh>
    <rPh sb="26" eb="28">
      <t>ハイケイ</t>
    </rPh>
    <rPh sb="31" eb="33">
      <t>シセツ</t>
    </rPh>
    <rPh sb="33" eb="35">
      <t>セツビ</t>
    </rPh>
    <rPh sb="35" eb="36">
      <t>トウ</t>
    </rPh>
    <rPh sb="37" eb="39">
      <t>シュウゼン</t>
    </rPh>
    <rPh sb="40" eb="41">
      <t>カカ</t>
    </rPh>
    <rPh sb="42" eb="44">
      <t>ケイヒ</t>
    </rPh>
    <rPh sb="45" eb="47">
      <t>ゾウカ</t>
    </rPh>
    <rPh sb="54" eb="55">
      <t>オオ</t>
    </rPh>
    <rPh sb="113" eb="115">
      <t>セツビ</t>
    </rPh>
    <rPh sb="115" eb="116">
      <t>トウ</t>
    </rPh>
    <rPh sb="117" eb="120">
      <t>ケイカクテキ</t>
    </rPh>
    <rPh sb="121" eb="123">
      <t>コウシン</t>
    </rPh>
    <rPh sb="124" eb="126">
      <t>ミス</t>
    </rPh>
    <rPh sb="128" eb="130">
      <t>リョウキン</t>
    </rPh>
    <rPh sb="131" eb="133">
      <t>カイテイ</t>
    </rPh>
    <rPh sb="134" eb="136">
      <t>シヤ</t>
    </rPh>
    <rPh sb="137" eb="138">
      <t>イ</t>
    </rPh>
    <rPh sb="166" eb="167">
      <t>ナイ</t>
    </rPh>
    <rPh sb="197" eb="199">
      <t>シセツ</t>
    </rPh>
    <rPh sb="199" eb="201">
      <t>セツビ</t>
    </rPh>
    <rPh sb="201" eb="202">
      <t>トウ</t>
    </rPh>
    <rPh sb="203" eb="206">
      <t>ロウキュウカ</t>
    </rPh>
    <rPh sb="207" eb="209">
      <t>キイン</t>
    </rPh>
    <rPh sb="230" eb="231">
      <t>タカ</t>
    </rPh>
    <rPh sb="258" eb="260">
      <t>ショリ</t>
    </rPh>
    <rPh sb="289" eb="292">
      <t>ミセツゾク</t>
    </rPh>
    <rPh sb="292" eb="294">
      <t>セタイ</t>
    </rPh>
    <rPh sb="306" eb="308">
      <t>ヒカク</t>
    </rPh>
    <phoneticPr fontId="4"/>
  </si>
  <si>
    <t>　供用開始から18年経過しているが、管渠の老朽化に起因する大きな問題は発生していない。
　浄化センター施設については、マンホール制御盤の更新等が必要になっており、来年度に更新を予定している。
　浄化センター機械設備の修繕等については、今後も収支状況に配慮しつつ計画的に行っていかなければならない。</t>
    <rPh sb="10" eb="12">
      <t>ケイカ</t>
    </rPh>
    <rPh sb="25" eb="27">
      <t>キイン</t>
    </rPh>
    <rPh sb="64" eb="67">
      <t>セイギョバン</t>
    </rPh>
    <rPh sb="70" eb="71">
      <t>トウ</t>
    </rPh>
    <rPh sb="72" eb="74">
      <t>ヒツヨウ</t>
    </rPh>
    <rPh sb="81" eb="84">
      <t>ライネンド</t>
    </rPh>
    <rPh sb="85" eb="87">
      <t>コウシン</t>
    </rPh>
    <rPh sb="88" eb="90">
      <t>ヨテイ</t>
    </rPh>
    <rPh sb="110" eb="111">
      <t>トウ</t>
    </rPh>
    <rPh sb="130" eb="133">
      <t>ケイカクテキ</t>
    </rPh>
    <rPh sb="134" eb="135">
      <t>オコナ</t>
    </rPh>
    <phoneticPr fontId="4"/>
  </si>
  <si>
    <t>　ここ数年、若干ではあるが接続数は増加しているが、人口減少の影響もあり、今後料金収入のみで総費用を賄うことは難しく、一般会計繰入金に頼っている状態である。接続率が増加すれば施設利用率や水洗化率は高くはなるが、単身高齢世帯や高齢夫婦のみの世帯も多いこともあり、大幅な接続率の増加は見込めない状況にある。
　今後も必要となる施設の更新などに合わせアセットマネイジメントを行い、人口減少も見据えた料金改定も考えて行かなければならない。
　また、機械設備等の更新時には、過大なスペックにならないように適切な更新または修繕を行っていかなければならない。</t>
    <rPh sb="3" eb="5">
      <t>スウネン</t>
    </rPh>
    <rPh sb="54" eb="55">
      <t>ムズカ</t>
    </rPh>
    <rPh sb="155" eb="157">
      <t>ヒツヨウ</t>
    </rPh>
    <rPh sb="219" eb="221">
      <t>キカイ</t>
    </rPh>
    <rPh sb="221" eb="223">
      <t>セツビ</t>
    </rPh>
    <rPh sb="223" eb="224">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</si>
</sst>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0.67</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2B1C-47DA-9320-6BAC60938AA7}"/>
            </c:ext>
          </c:extLst>
        </c:ser>
        <c:dLbls>
          <c:showLegendKey val="0"/>
          <c:showVal val="0"/>
          <c:showCatName val="0"/>
          <c:showSerName val="0"/>
          <c:showPercent val="0"/>
          <c:showBubbleSize val="0"/>
        </c:dLbls>
        <c:gapWidth val="150"/>
        <c:axId val="384883480"/>
        <c:axId val="384883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2B1C-47DA-9320-6BAC60938AA7}"/>
            </c:ext>
          </c:extLst>
        </c:ser>
        <c:dLbls>
          <c:showLegendKey val="0"/>
          <c:showVal val="0"/>
          <c:showCatName val="0"/>
          <c:showSerName val="0"/>
          <c:showPercent val="0"/>
          <c:showBubbleSize val="0"/>
        </c:dLbls>
        <c:marker val="1"/>
        <c:smooth val="0"/>
        <c:axId val="384883480"/>
        <c:axId val="384883088"/>
      </c:lineChart>
      <c:dateAx>
        <c:axId val="384883480"/>
        <c:scaling>
          <c:orientation val="minMax"/>
        </c:scaling>
        <c:delete val="1"/>
        <c:axPos val="b"/>
        <c:numFmt formatCode="ge" sourceLinked="1"/>
        <c:majorTickMark val="none"/>
        <c:minorTickMark val="none"/>
        <c:tickLblPos val="none"/>
        <c:crossAx val="384883088"/>
        <c:crosses val="autoZero"/>
        <c:auto val="1"/>
        <c:lblOffset val="100"/>
        <c:baseTimeUnit val="years"/>
      </c:dateAx>
      <c:valAx>
        <c:axId val="38488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883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45.76</c:v>
                </c:pt>
                <c:pt idx="1">
                  <c:v>45.71</c:v>
                </c:pt>
                <c:pt idx="2">
                  <c:v>46</c:v>
                </c:pt>
                <c:pt idx="3">
                  <c:v>47.82</c:v>
                </c:pt>
                <c:pt idx="4">
                  <c:v>46.06</c:v>
                </c:pt>
              </c:numCache>
            </c:numRef>
          </c:val>
          <c:extLst xmlns:c16r2="http://schemas.microsoft.com/office/drawing/2015/06/chart">
            <c:ext xmlns:c16="http://schemas.microsoft.com/office/drawing/2014/chart" uri="{C3380CC4-5D6E-409C-BE32-E72D297353CC}">
              <c16:uniqueId val="{00000000-282E-4CF9-8413-B5C1F628E1B4}"/>
            </c:ext>
          </c:extLst>
        </c:ser>
        <c:dLbls>
          <c:showLegendKey val="0"/>
          <c:showVal val="0"/>
          <c:showCatName val="0"/>
          <c:showSerName val="0"/>
          <c:showPercent val="0"/>
          <c:showBubbleSize val="0"/>
        </c:dLbls>
        <c:gapWidth val="150"/>
        <c:axId val="263487328"/>
        <c:axId val="263487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43.53</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282E-4CF9-8413-B5C1F628E1B4}"/>
            </c:ext>
          </c:extLst>
        </c:ser>
        <c:dLbls>
          <c:showLegendKey val="0"/>
          <c:showVal val="0"/>
          <c:showCatName val="0"/>
          <c:showSerName val="0"/>
          <c:showPercent val="0"/>
          <c:showBubbleSize val="0"/>
        </c:dLbls>
        <c:marker val="1"/>
        <c:smooth val="0"/>
        <c:axId val="263487328"/>
        <c:axId val="263487720"/>
      </c:lineChart>
      <c:dateAx>
        <c:axId val="263487328"/>
        <c:scaling>
          <c:orientation val="minMax"/>
        </c:scaling>
        <c:delete val="1"/>
        <c:axPos val="b"/>
        <c:numFmt formatCode="ge" sourceLinked="1"/>
        <c:majorTickMark val="none"/>
        <c:minorTickMark val="none"/>
        <c:tickLblPos val="none"/>
        <c:crossAx val="263487720"/>
        <c:crosses val="autoZero"/>
        <c:auto val="1"/>
        <c:lblOffset val="100"/>
        <c:baseTimeUnit val="years"/>
      </c:dateAx>
      <c:valAx>
        <c:axId val="263487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48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76.34</c:v>
                </c:pt>
                <c:pt idx="1">
                  <c:v>77.099999999999994</c:v>
                </c:pt>
                <c:pt idx="2">
                  <c:v>78.489999999999995</c:v>
                </c:pt>
                <c:pt idx="3">
                  <c:v>79.84</c:v>
                </c:pt>
                <c:pt idx="4">
                  <c:v>80.63</c:v>
                </c:pt>
              </c:numCache>
            </c:numRef>
          </c:val>
          <c:extLst xmlns:c16r2="http://schemas.microsoft.com/office/drawing/2015/06/chart">
            <c:ext xmlns:c16="http://schemas.microsoft.com/office/drawing/2014/chart" uri="{C3380CC4-5D6E-409C-BE32-E72D297353CC}">
              <c16:uniqueId val="{00000000-C5E9-427D-B543-BFA80F6FEDF3}"/>
            </c:ext>
          </c:extLst>
        </c:ser>
        <c:dLbls>
          <c:showLegendKey val="0"/>
          <c:showVal val="0"/>
          <c:showCatName val="0"/>
          <c:showSerName val="0"/>
          <c:showPercent val="0"/>
          <c:showBubbleSize val="0"/>
        </c:dLbls>
        <c:gapWidth val="150"/>
        <c:axId val="263488896"/>
        <c:axId val="263489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64.14</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C5E9-427D-B543-BFA80F6FEDF3}"/>
            </c:ext>
          </c:extLst>
        </c:ser>
        <c:dLbls>
          <c:showLegendKey val="0"/>
          <c:showVal val="0"/>
          <c:showCatName val="0"/>
          <c:showSerName val="0"/>
          <c:showPercent val="0"/>
          <c:showBubbleSize val="0"/>
        </c:dLbls>
        <c:marker val="1"/>
        <c:smooth val="0"/>
        <c:axId val="263488896"/>
        <c:axId val="263489288"/>
      </c:lineChart>
      <c:dateAx>
        <c:axId val="263488896"/>
        <c:scaling>
          <c:orientation val="minMax"/>
        </c:scaling>
        <c:delete val="1"/>
        <c:axPos val="b"/>
        <c:numFmt formatCode="ge" sourceLinked="1"/>
        <c:majorTickMark val="none"/>
        <c:minorTickMark val="none"/>
        <c:tickLblPos val="none"/>
        <c:crossAx val="263489288"/>
        <c:crosses val="autoZero"/>
        <c:auto val="1"/>
        <c:lblOffset val="100"/>
        <c:baseTimeUnit val="years"/>
      </c:dateAx>
      <c:valAx>
        <c:axId val="263489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48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77.36</c:v>
                </c:pt>
                <c:pt idx="1">
                  <c:v>76.34</c:v>
                </c:pt>
                <c:pt idx="2">
                  <c:v>76.37</c:v>
                </c:pt>
                <c:pt idx="3">
                  <c:v>77.89</c:v>
                </c:pt>
                <c:pt idx="4">
                  <c:v>76.38</c:v>
                </c:pt>
              </c:numCache>
            </c:numRef>
          </c:val>
          <c:extLst xmlns:c16r2="http://schemas.microsoft.com/office/drawing/2015/06/chart">
            <c:ext xmlns:c16="http://schemas.microsoft.com/office/drawing/2014/chart" uri="{C3380CC4-5D6E-409C-BE32-E72D297353CC}">
              <c16:uniqueId val="{00000000-F3D7-4D6E-B865-35EBE13EA507}"/>
            </c:ext>
          </c:extLst>
        </c:ser>
        <c:dLbls>
          <c:showLegendKey val="0"/>
          <c:showVal val="0"/>
          <c:showCatName val="0"/>
          <c:showSerName val="0"/>
          <c:showPercent val="0"/>
          <c:showBubbleSize val="0"/>
        </c:dLbls>
        <c:gapWidth val="150"/>
        <c:axId val="384884656"/>
        <c:axId val="384885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D7-4D6E-B865-35EBE13EA507}"/>
            </c:ext>
          </c:extLst>
        </c:ser>
        <c:dLbls>
          <c:showLegendKey val="0"/>
          <c:showVal val="0"/>
          <c:showCatName val="0"/>
          <c:showSerName val="0"/>
          <c:showPercent val="0"/>
          <c:showBubbleSize val="0"/>
        </c:dLbls>
        <c:marker val="1"/>
        <c:smooth val="0"/>
        <c:axId val="384884656"/>
        <c:axId val="384885832"/>
      </c:lineChart>
      <c:dateAx>
        <c:axId val="384884656"/>
        <c:scaling>
          <c:orientation val="minMax"/>
        </c:scaling>
        <c:delete val="1"/>
        <c:axPos val="b"/>
        <c:numFmt formatCode="ge" sourceLinked="1"/>
        <c:majorTickMark val="none"/>
        <c:minorTickMark val="none"/>
        <c:tickLblPos val="none"/>
        <c:crossAx val="384885832"/>
        <c:crosses val="autoZero"/>
        <c:auto val="1"/>
        <c:lblOffset val="100"/>
        <c:baseTimeUnit val="years"/>
      </c:dateAx>
      <c:valAx>
        <c:axId val="384885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88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33C-482C-813B-21CE3A53B1C9}"/>
            </c:ext>
          </c:extLst>
        </c:ser>
        <c:dLbls>
          <c:showLegendKey val="0"/>
          <c:showVal val="0"/>
          <c:showCatName val="0"/>
          <c:showSerName val="0"/>
          <c:showPercent val="0"/>
          <c:showBubbleSize val="0"/>
        </c:dLbls>
        <c:gapWidth val="150"/>
        <c:axId val="390203136"/>
        <c:axId val="39020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3C-482C-813B-21CE3A53B1C9}"/>
            </c:ext>
          </c:extLst>
        </c:ser>
        <c:dLbls>
          <c:showLegendKey val="0"/>
          <c:showVal val="0"/>
          <c:showCatName val="0"/>
          <c:showSerName val="0"/>
          <c:showPercent val="0"/>
          <c:showBubbleSize val="0"/>
        </c:dLbls>
        <c:marker val="1"/>
        <c:smooth val="0"/>
        <c:axId val="390203136"/>
        <c:axId val="390202352"/>
      </c:lineChart>
      <c:dateAx>
        <c:axId val="390203136"/>
        <c:scaling>
          <c:orientation val="minMax"/>
        </c:scaling>
        <c:delete val="1"/>
        <c:axPos val="b"/>
        <c:numFmt formatCode="ge" sourceLinked="1"/>
        <c:majorTickMark val="none"/>
        <c:minorTickMark val="none"/>
        <c:tickLblPos val="none"/>
        <c:crossAx val="390202352"/>
        <c:crosses val="autoZero"/>
        <c:auto val="1"/>
        <c:lblOffset val="100"/>
        <c:baseTimeUnit val="years"/>
      </c:dateAx>
      <c:valAx>
        <c:axId val="39020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20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0E-474B-95B1-C7474387FDEA}"/>
            </c:ext>
          </c:extLst>
        </c:ser>
        <c:dLbls>
          <c:showLegendKey val="0"/>
          <c:showVal val="0"/>
          <c:showCatName val="0"/>
          <c:showSerName val="0"/>
          <c:showPercent val="0"/>
          <c:showBubbleSize val="0"/>
        </c:dLbls>
        <c:gapWidth val="150"/>
        <c:axId val="390203920"/>
        <c:axId val="39020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0E-474B-95B1-C7474387FDEA}"/>
            </c:ext>
          </c:extLst>
        </c:ser>
        <c:dLbls>
          <c:showLegendKey val="0"/>
          <c:showVal val="0"/>
          <c:showCatName val="0"/>
          <c:showSerName val="0"/>
          <c:showPercent val="0"/>
          <c:showBubbleSize val="0"/>
        </c:dLbls>
        <c:marker val="1"/>
        <c:smooth val="0"/>
        <c:axId val="390203920"/>
        <c:axId val="390204704"/>
      </c:lineChart>
      <c:dateAx>
        <c:axId val="390203920"/>
        <c:scaling>
          <c:orientation val="minMax"/>
        </c:scaling>
        <c:delete val="1"/>
        <c:axPos val="b"/>
        <c:numFmt formatCode="ge" sourceLinked="1"/>
        <c:majorTickMark val="none"/>
        <c:minorTickMark val="none"/>
        <c:tickLblPos val="none"/>
        <c:crossAx val="390204704"/>
        <c:crosses val="autoZero"/>
        <c:auto val="1"/>
        <c:lblOffset val="100"/>
        <c:baseTimeUnit val="years"/>
      </c:dateAx>
      <c:valAx>
        <c:axId val="39020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20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E91-4D64-8362-E4CA28D66D6A}"/>
            </c:ext>
          </c:extLst>
        </c:ser>
        <c:dLbls>
          <c:showLegendKey val="0"/>
          <c:showVal val="0"/>
          <c:showCatName val="0"/>
          <c:showSerName val="0"/>
          <c:showPercent val="0"/>
          <c:showBubbleSize val="0"/>
        </c:dLbls>
        <c:gapWidth val="150"/>
        <c:axId val="262544728"/>
        <c:axId val="26254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91-4D64-8362-E4CA28D66D6A}"/>
            </c:ext>
          </c:extLst>
        </c:ser>
        <c:dLbls>
          <c:showLegendKey val="0"/>
          <c:showVal val="0"/>
          <c:showCatName val="0"/>
          <c:showSerName val="0"/>
          <c:showPercent val="0"/>
          <c:showBubbleSize val="0"/>
        </c:dLbls>
        <c:marker val="1"/>
        <c:smooth val="0"/>
        <c:axId val="262544728"/>
        <c:axId val="262544336"/>
      </c:lineChart>
      <c:dateAx>
        <c:axId val="262544728"/>
        <c:scaling>
          <c:orientation val="minMax"/>
        </c:scaling>
        <c:delete val="1"/>
        <c:axPos val="b"/>
        <c:numFmt formatCode="ge" sourceLinked="1"/>
        <c:majorTickMark val="none"/>
        <c:minorTickMark val="none"/>
        <c:tickLblPos val="none"/>
        <c:crossAx val="262544336"/>
        <c:crosses val="autoZero"/>
        <c:auto val="1"/>
        <c:lblOffset val="100"/>
        <c:baseTimeUnit val="years"/>
      </c:dateAx>
      <c:valAx>
        <c:axId val="26254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2544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159-406B-B462-72C788848EEC}"/>
            </c:ext>
          </c:extLst>
        </c:ser>
        <c:dLbls>
          <c:showLegendKey val="0"/>
          <c:showVal val="0"/>
          <c:showCatName val="0"/>
          <c:showSerName val="0"/>
          <c:showPercent val="0"/>
          <c:showBubbleSize val="0"/>
        </c:dLbls>
        <c:gapWidth val="150"/>
        <c:axId val="262541984"/>
        <c:axId val="262541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159-406B-B462-72C788848EEC}"/>
            </c:ext>
          </c:extLst>
        </c:ser>
        <c:dLbls>
          <c:showLegendKey val="0"/>
          <c:showVal val="0"/>
          <c:showCatName val="0"/>
          <c:showSerName val="0"/>
          <c:showPercent val="0"/>
          <c:showBubbleSize val="0"/>
        </c:dLbls>
        <c:marker val="1"/>
        <c:smooth val="0"/>
        <c:axId val="262541984"/>
        <c:axId val="262541592"/>
      </c:lineChart>
      <c:dateAx>
        <c:axId val="262541984"/>
        <c:scaling>
          <c:orientation val="minMax"/>
        </c:scaling>
        <c:delete val="1"/>
        <c:axPos val="b"/>
        <c:numFmt formatCode="ge" sourceLinked="1"/>
        <c:majorTickMark val="none"/>
        <c:minorTickMark val="none"/>
        <c:tickLblPos val="none"/>
        <c:crossAx val="262541592"/>
        <c:crosses val="autoZero"/>
        <c:auto val="1"/>
        <c:lblOffset val="100"/>
        <c:baseTimeUnit val="years"/>
      </c:dateAx>
      <c:valAx>
        <c:axId val="262541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254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189-4F1B-BF6E-B36D970A0966}"/>
            </c:ext>
          </c:extLst>
        </c:ser>
        <c:dLbls>
          <c:showLegendKey val="0"/>
          <c:showVal val="0"/>
          <c:showCatName val="0"/>
          <c:showSerName val="0"/>
          <c:showPercent val="0"/>
          <c:showBubbleSize val="0"/>
        </c:dLbls>
        <c:gapWidth val="150"/>
        <c:axId val="264868312"/>
        <c:axId val="264868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1696.96</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F189-4F1B-BF6E-B36D970A0966}"/>
            </c:ext>
          </c:extLst>
        </c:ser>
        <c:dLbls>
          <c:showLegendKey val="0"/>
          <c:showVal val="0"/>
          <c:showCatName val="0"/>
          <c:showSerName val="0"/>
          <c:showPercent val="0"/>
          <c:showBubbleSize val="0"/>
        </c:dLbls>
        <c:marker val="1"/>
        <c:smooth val="0"/>
        <c:axId val="264868312"/>
        <c:axId val="264868704"/>
      </c:lineChart>
      <c:dateAx>
        <c:axId val="264868312"/>
        <c:scaling>
          <c:orientation val="minMax"/>
        </c:scaling>
        <c:delete val="1"/>
        <c:axPos val="b"/>
        <c:numFmt formatCode="ge" sourceLinked="1"/>
        <c:majorTickMark val="none"/>
        <c:minorTickMark val="none"/>
        <c:tickLblPos val="none"/>
        <c:crossAx val="264868704"/>
        <c:crosses val="autoZero"/>
        <c:auto val="1"/>
        <c:lblOffset val="100"/>
        <c:baseTimeUnit val="years"/>
      </c:dateAx>
      <c:valAx>
        <c:axId val="26486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4868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59.6</c:v>
                </c:pt>
                <c:pt idx="1">
                  <c:v>64.27</c:v>
                </c:pt>
                <c:pt idx="2">
                  <c:v>69.22</c:v>
                </c:pt>
                <c:pt idx="3">
                  <c:v>63.63</c:v>
                </c:pt>
                <c:pt idx="4">
                  <c:v>54.03</c:v>
                </c:pt>
              </c:numCache>
            </c:numRef>
          </c:val>
          <c:extLst xmlns:c16r2="http://schemas.microsoft.com/office/drawing/2015/06/chart">
            <c:ext xmlns:c16="http://schemas.microsoft.com/office/drawing/2014/chart" uri="{C3380CC4-5D6E-409C-BE32-E72D297353CC}">
              <c16:uniqueId val="{00000000-4193-47B9-868A-185C8826A04C}"/>
            </c:ext>
          </c:extLst>
        </c:ser>
        <c:dLbls>
          <c:showLegendKey val="0"/>
          <c:showVal val="0"/>
          <c:showCatName val="0"/>
          <c:showSerName val="0"/>
          <c:showPercent val="0"/>
          <c:showBubbleSize val="0"/>
        </c:dLbls>
        <c:gapWidth val="150"/>
        <c:axId val="262543944"/>
        <c:axId val="264869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47.23</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4193-47B9-868A-185C8826A04C}"/>
            </c:ext>
          </c:extLst>
        </c:ser>
        <c:dLbls>
          <c:showLegendKey val="0"/>
          <c:showVal val="0"/>
          <c:showCatName val="0"/>
          <c:showSerName val="0"/>
          <c:showPercent val="0"/>
          <c:showBubbleSize val="0"/>
        </c:dLbls>
        <c:marker val="1"/>
        <c:smooth val="0"/>
        <c:axId val="262543944"/>
        <c:axId val="264869880"/>
      </c:lineChart>
      <c:dateAx>
        <c:axId val="262543944"/>
        <c:scaling>
          <c:orientation val="minMax"/>
        </c:scaling>
        <c:delete val="1"/>
        <c:axPos val="b"/>
        <c:numFmt formatCode="ge" sourceLinked="1"/>
        <c:majorTickMark val="none"/>
        <c:minorTickMark val="none"/>
        <c:tickLblPos val="none"/>
        <c:crossAx val="264869880"/>
        <c:crosses val="autoZero"/>
        <c:auto val="1"/>
        <c:lblOffset val="100"/>
        <c:baseTimeUnit val="years"/>
      </c:dateAx>
      <c:valAx>
        <c:axId val="264869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2543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244.45</c:v>
                </c:pt>
                <c:pt idx="1">
                  <c:v>227.6</c:v>
                </c:pt>
                <c:pt idx="2">
                  <c:v>201.92</c:v>
                </c:pt>
                <c:pt idx="3">
                  <c:v>214.47</c:v>
                </c:pt>
                <c:pt idx="4">
                  <c:v>294.58</c:v>
                </c:pt>
              </c:numCache>
            </c:numRef>
          </c:val>
          <c:extLst xmlns:c16r2="http://schemas.microsoft.com/office/drawing/2015/06/chart">
            <c:ext xmlns:c16="http://schemas.microsoft.com/office/drawing/2014/chart" uri="{C3380CC4-5D6E-409C-BE32-E72D297353CC}">
              <c16:uniqueId val="{00000000-DD12-439C-9379-AE5D94E7C5B1}"/>
            </c:ext>
          </c:extLst>
        </c:ser>
        <c:dLbls>
          <c:showLegendKey val="0"/>
          <c:showVal val="0"/>
          <c:showCatName val="0"/>
          <c:showSerName val="0"/>
          <c:showPercent val="0"/>
          <c:showBubbleSize val="0"/>
        </c:dLbls>
        <c:gapWidth val="150"/>
        <c:axId val="264871056"/>
        <c:axId val="263486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351.41</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DD12-439C-9379-AE5D94E7C5B1}"/>
            </c:ext>
          </c:extLst>
        </c:ser>
        <c:dLbls>
          <c:showLegendKey val="0"/>
          <c:showVal val="0"/>
          <c:showCatName val="0"/>
          <c:showSerName val="0"/>
          <c:showPercent val="0"/>
          <c:showBubbleSize val="0"/>
        </c:dLbls>
        <c:marker val="1"/>
        <c:smooth val="0"/>
        <c:axId val="264871056"/>
        <c:axId val="263486152"/>
      </c:lineChart>
      <c:dateAx>
        <c:axId val="264871056"/>
        <c:scaling>
          <c:orientation val="minMax"/>
        </c:scaling>
        <c:delete val="1"/>
        <c:axPos val="b"/>
        <c:numFmt formatCode="ge" sourceLinked="1"/>
        <c:majorTickMark val="none"/>
        <c:minorTickMark val="none"/>
        <c:tickLblPos val="none"/>
        <c:crossAx val="263486152"/>
        <c:crosses val="autoZero"/>
        <c:auto val="1"/>
        <c:lblOffset val="100"/>
        <c:baseTimeUnit val="years"/>
      </c:dateAx>
      <c:valAx>
        <c:axId val="263486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487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13" zoomScale="80" zoomScaleNormal="80" workbookViewId="0">
      <selection activeCell="BL16" activeCellId="2" sqref="BL66:BZ82 BL47:BZ63 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最上町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8648</v>
      </c>
      <c r="AM8" s="50"/>
      <c r="AN8" s="50"/>
      <c r="AO8" s="50"/>
      <c r="AP8" s="50"/>
      <c r="AQ8" s="50"/>
      <c r="AR8" s="50"/>
      <c r="AS8" s="50"/>
      <c r="AT8" s="45">
        <f>データ!T6</f>
        <v>330.37</v>
      </c>
      <c r="AU8" s="45"/>
      <c r="AV8" s="45"/>
      <c r="AW8" s="45"/>
      <c r="AX8" s="45"/>
      <c r="AY8" s="45"/>
      <c r="AZ8" s="45"/>
      <c r="BA8" s="45"/>
      <c r="BB8" s="45">
        <f>データ!U6</f>
        <v>26.18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35.31</v>
      </c>
      <c r="Q10" s="45"/>
      <c r="R10" s="45"/>
      <c r="S10" s="45"/>
      <c r="T10" s="45"/>
      <c r="U10" s="45"/>
      <c r="V10" s="45"/>
      <c r="W10" s="45">
        <f>データ!Q6</f>
        <v>81.650000000000006</v>
      </c>
      <c r="X10" s="45"/>
      <c r="Y10" s="45"/>
      <c r="Z10" s="45"/>
      <c r="AA10" s="45"/>
      <c r="AB10" s="45"/>
      <c r="AC10" s="45"/>
      <c r="AD10" s="50">
        <f>データ!R6</f>
        <v>2900</v>
      </c>
      <c r="AE10" s="50"/>
      <c r="AF10" s="50"/>
      <c r="AG10" s="50"/>
      <c r="AH10" s="50"/>
      <c r="AI10" s="50"/>
      <c r="AJ10" s="50"/>
      <c r="AK10" s="2"/>
      <c r="AL10" s="50">
        <f>データ!V6</f>
        <v>3025</v>
      </c>
      <c r="AM10" s="50"/>
      <c r="AN10" s="50"/>
      <c r="AO10" s="50"/>
      <c r="AP10" s="50"/>
      <c r="AQ10" s="50"/>
      <c r="AR10" s="50"/>
      <c r="AS10" s="50"/>
      <c r="AT10" s="45">
        <f>データ!W6</f>
        <v>1.35</v>
      </c>
      <c r="AU10" s="45"/>
      <c r="AV10" s="45"/>
      <c r="AW10" s="45"/>
      <c r="AX10" s="45"/>
      <c r="AY10" s="45"/>
      <c r="AZ10" s="45"/>
      <c r="BA10" s="45"/>
      <c r="BB10" s="45">
        <f>データ!X6</f>
        <v>2240.7399999999998</v>
      </c>
      <c r="BC10" s="45"/>
      <c r="BD10" s="45"/>
      <c r="BE10" s="45"/>
      <c r="BF10" s="45"/>
      <c r="BG10" s="45"/>
      <c r="BH10" s="45"/>
      <c r="BI10" s="45"/>
      <c r="BJ10" s="2"/>
      <c r="BK10" s="2"/>
      <c r="BL10" s="62" t="s">
        <v>22</v>
      </c>
      <c r="BM10" s="6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x14ac:dyDescent="0.15">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56" t="s">
        <v>26</v>
      </c>
      <c r="BM14" s="57"/>
      <c r="BN14" s="57"/>
      <c r="BO14" s="57"/>
      <c r="BP14" s="57"/>
      <c r="BQ14" s="57"/>
      <c r="BR14" s="57"/>
      <c r="BS14" s="57"/>
      <c r="BT14" s="57"/>
      <c r="BU14" s="57"/>
      <c r="BV14" s="57"/>
      <c r="BW14" s="57"/>
      <c r="BX14" s="57"/>
      <c r="BY14" s="57"/>
      <c r="BZ14" s="58"/>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110</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27</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111</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7"/>
      <c r="BM59" s="78"/>
      <c r="BN59" s="78"/>
      <c r="BO59" s="78"/>
      <c r="BP59" s="78"/>
      <c r="BQ59" s="78"/>
      <c r="BR59" s="78"/>
      <c r="BS59" s="78"/>
      <c r="BT59" s="78"/>
      <c r="BU59" s="78"/>
      <c r="BV59" s="78"/>
      <c r="BW59" s="78"/>
      <c r="BX59" s="78"/>
      <c r="BY59" s="78"/>
      <c r="BZ59" s="79"/>
    </row>
    <row r="60" spans="1:78" ht="13.5" customHeight="1" x14ac:dyDescent="0.15">
      <c r="A60" s="2"/>
      <c r="B60" s="53" t="s">
        <v>28</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77"/>
      <c r="BM60" s="78"/>
      <c r="BN60" s="78"/>
      <c r="BO60" s="78"/>
      <c r="BP60" s="78"/>
      <c r="BQ60" s="78"/>
      <c r="BR60" s="78"/>
      <c r="BS60" s="78"/>
      <c r="BT60" s="78"/>
      <c r="BU60" s="78"/>
      <c r="BV60" s="78"/>
      <c r="BW60" s="78"/>
      <c r="BX60" s="78"/>
      <c r="BY60" s="78"/>
      <c r="BZ60" s="79"/>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29</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112</v>
      </c>
      <c r="BM66" s="78"/>
      <c r="BN66" s="78"/>
      <c r="BO66" s="78"/>
      <c r="BP66" s="78"/>
      <c r="BQ66" s="78"/>
      <c r="BR66" s="78"/>
      <c r="BS66" s="78"/>
      <c r="BT66" s="78"/>
      <c r="BU66" s="78"/>
      <c r="BV66" s="78"/>
      <c r="BW66" s="78"/>
      <c r="BX66" s="78"/>
      <c r="BY66" s="78"/>
      <c r="BZ66" s="7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7"/>
      <c r="BM79" s="78"/>
      <c r="BN79" s="78"/>
      <c r="BO79" s="78"/>
      <c r="BP79" s="78"/>
      <c r="BQ79" s="78"/>
      <c r="BR79" s="78"/>
      <c r="BS79" s="78"/>
      <c r="BT79" s="78"/>
      <c r="BU79" s="78"/>
      <c r="BV79" s="78"/>
      <c r="BW79" s="78"/>
      <c r="BX79" s="78"/>
      <c r="BY79" s="78"/>
      <c r="BZ79" s="7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7"/>
      <c r="BM80" s="78"/>
      <c r="BN80" s="78"/>
      <c r="BO80" s="78"/>
      <c r="BP80" s="78"/>
      <c r="BQ80" s="78"/>
      <c r="BR80" s="78"/>
      <c r="BS80" s="78"/>
      <c r="BT80" s="78"/>
      <c r="BU80" s="78"/>
      <c r="BV80" s="78"/>
      <c r="BW80" s="78"/>
      <c r="BX80" s="78"/>
      <c r="BY80" s="78"/>
      <c r="BZ80" s="7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7"/>
      <c r="BM81" s="78"/>
      <c r="BN81" s="78"/>
      <c r="BO81" s="78"/>
      <c r="BP81" s="78"/>
      <c r="BQ81" s="78"/>
      <c r="BR81" s="78"/>
      <c r="BS81" s="78"/>
      <c r="BT81" s="78"/>
      <c r="BU81" s="78"/>
      <c r="BV81" s="78"/>
      <c r="BW81" s="78"/>
      <c r="BX81" s="78"/>
      <c r="BY81" s="78"/>
      <c r="BZ81" s="7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kHxqrZTfEuzJTivKVJB7YekssEk6Scl1cB2YCYY3nqiIQ6op8eJ7Zg8OyVzKduUblSqor+zk+1bz2cN4E5MpUw==" saltValue="MF5HOt1bfzNQTHKC4EXOz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0" t="s">
        <v>53</v>
      </c>
      <c r="I3" s="71"/>
      <c r="J3" s="71"/>
      <c r="K3" s="71"/>
      <c r="L3" s="71"/>
      <c r="M3" s="71"/>
      <c r="N3" s="71"/>
      <c r="O3" s="71"/>
      <c r="P3" s="71"/>
      <c r="Q3" s="71"/>
      <c r="R3" s="71"/>
      <c r="S3" s="71"/>
      <c r="T3" s="71"/>
      <c r="U3" s="71"/>
      <c r="V3" s="71"/>
      <c r="W3" s="71"/>
      <c r="X3" s="72"/>
      <c r="Y3" s="76" t="s">
        <v>54</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55</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x14ac:dyDescent="0.15">
      <c r="A4" s="28" t="s">
        <v>56</v>
      </c>
      <c r="B4" s="30"/>
      <c r="C4" s="30"/>
      <c r="D4" s="30"/>
      <c r="E4" s="30"/>
      <c r="F4" s="30"/>
      <c r="G4" s="30"/>
      <c r="H4" s="73"/>
      <c r="I4" s="74"/>
      <c r="J4" s="74"/>
      <c r="K4" s="74"/>
      <c r="L4" s="74"/>
      <c r="M4" s="74"/>
      <c r="N4" s="74"/>
      <c r="O4" s="74"/>
      <c r="P4" s="74"/>
      <c r="Q4" s="74"/>
      <c r="R4" s="74"/>
      <c r="S4" s="74"/>
      <c r="T4" s="74"/>
      <c r="U4" s="74"/>
      <c r="V4" s="74"/>
      <c r="W4" s="74"/>
      <c r="X4" s="75"/>
      <c r="Y4" s="69" t="s">
        <v>57</v>
      </c>
      <c r="Z4" s="69"/>
      <c r="AA4" s="69"/>
      <c r="AB4" s="69"/>
      <c r="AC4" s="69"/>
      <c r="AD4" s="69"/>
      <c r="AE4" s="69"/>
      <c r="AF4" s="69"/>
      <c r="AG4" s="69"/>
      <c r="AH4" s="69"/>
      <c r="AI4" s="69"/>
      <c r="AJ4" s="69" t="s">
        <v>58</v>
      </c>
      <c r="AK4" s="69"/>
      <c r="AL4" s="69"/>
      <c r="AM4" s="69"/>
      <c r="AN4" s="69"/>
      <c r="AO4" s="69"/>
      <c r="AP4" s="69"/>
      <c r="AQ4" s="69"/>
      <c r="AR4" s="69"/>
      <c r="AS4" s="69"/>
      <c r="AT4" s="69"/>
      <c r="AU4" s="69" t="s">
        <v>59</v>
      </c>
      <c r="AV4" s="69"/>
      <c r="AW4" s="69"/>
      <c r="AX4" s="69"/>
      <c r="AY4" s="69"/>
      <c r="AZ4" s="69"/>
      <c r="BA4" s="69"/>
      <c r="BB4" s="69"/>
      <c r="BC4" s="69"/>
      <c r="BD4" s="69"/>
      <c r="BE4" s="69"/>
      <c r="BF4" s="69" t="s">
        <v>60</v>
      </c>
      <c r="BG4" s="69"/>
      <c r="BH4" s="69"/>
      <c r="BI4" s="69"/>
      <c r="BJ4" s="69"/>
      <c r="BK4" s="69"/>
      <c r="BL4" s="69"/>
      <c r="BM4" s="69"/>
      <c r="BN4" s="69"/>
      <c r="BO4" s="69"/>
      <c r="BP4" s="69"/>
      <c r="BQ4" s="69" t="s">
        <v>61</v>
      </c>
      <c r="BR4" s="69"/>
      <c r="BS4" s="69"/>
      <c r="BT4" s="69"/>
      <c r="BU4" s="69"/>
      <c r="BV4" s="69"/>
      <c r="BW4" s="69"/>
      <c r="BX4" s="69"/>
      <c r="BY4" s="69"/>
      <c r="BZ4" s="69"/>
      <c r="CA4" s="69"/>
      <c r="CB4" s="69" t="s">
        <v>62</v>
      </c>
      <c r="CC4" s="69"/>
      <c r="CD4" s="69"/>
      <c r="CE4" s="69"/>
      <c r="CF4" s="69"/>
      <c r="CG4" s="69"/>
      <c r="CH4" s="69"/>
      <c r="CI4" s="69"/>
      <c r="CJ4" s="69"/>
      <c r="CK4" s="69"/>
      <c r="CL4" s="69"/>
      <c r="CM4" s="69" t="s">
        <v>63</v>
      </c>
      <c r="CN4" s="69"/>
      <c r="CO4" s="69"/>
      <c r="CP4" s="69"/>
      <c r="CQ4" s="69"/>
      <c r="CR4" s="69"/>
      <c r="CS4" s="69"/>
      <c r="CT4" s="69"/>
      <c r="CU4" s="69"/>
      <c r="CV4" s="69"/>
      <c r="CW4" s="69"/>
      <c r="CX4" s="69" t="s">
        <v>64</v>
      </c>
      <c r="CY4" s="69"/>
      <c r="CZ4" s="69"/>
      <c r="DA4" s="69"/>
      <c r="DB4" s="69"/>
      <c r="DC4" s="69"/>
      <c r="DD4" s="69"/>
      <c r="DE4" s="69"/>
      <c r="DF4" s="69"/>
      <c r="DG4" s="69"/>
      <c r="DH4" s="69"/>
      <c r="DI4" s="69" t="s">
        <v>65</v>
      </c>
      <c r="DJ4" s="69"/>
      <c r="DK4" s="69"/>
      <c r="DL4" s="69"/>
      <c r="DM4" s="69"/>
      <c r="DN4" s="69"/>
      <c r="DO4" s="69"/>
      <c r="DP4" s="69"/>
      <c r="DQ4" s="69"/>
      <c r="DR4" s="69"/>
      <c r="DS4" s="69"/>
      <c r="DT4" s="69" t="s">
        <v>66</v>
      </c>
      <c r="DU4" s="69"/>
      <c r="DV4" s="69"/>
      <c r="DW4" s="69"/>
      <c r="DX4" s="69"/>
      <c r="DY4" s="69"/>
      <c r="DZ4" s="69"/>
      <c r="EA4" s="69"/>
      <c r="EB4" s="69"/>
      <c r="EC4" s="69"/>
      <c r="ED4" s="69"/>
      <c r="EE4" s="69" t="s">
        <v>67</v>
      </c>
      <c r="EF4" s="69"/>
      <c r="EG4" s="69"/>
      <c r="EH4" s="69"/>
      <c r="EI4" s="69"/>
      <c r="EJ4" s="69"/>
      <c r="EK4" s="69"/>
      <c r="EL4" s="69"/>
      <c r="EM4" s="69"/>
      <c r="EN4" s="69"/>
      <c r="EO4" s="69"/>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63622</v>
      </c>
      <c r="D6" s="33">
        <f t="shared" si="3"/>
        <v>47</v>
      </c>
      <c r="E6" s="33">
        <f t="shared" si="3"/>
        <v>17</v>
      </c>
      <c r="F6" s="33">
        <f t="shared" si="3"/>
        <v>1</v>
      </c>
      <c r="G6" s="33">
        <f t="shared" si="3"/>
        <v>0</v>
      </c>
      <c r="H6" s="33" t="str">
        <f t="shared" si="3"/>
        <v>山形県　最上町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35.31</v>
      </c>
      <c r="Q6" s="34">
        <f t="shared" si="3"/>
        <v>81.650000000000006</v>
      </c>
      <c r="R6" s="34">
        <f t="shared" si="3"/>
        <v>2900</v>
      </c>
      <c r="S6" s="34">
        <f t="shared" si="3"/>
        <v>8648</v>
      </c>
      <c r="T6" s="34">
        <f t="shared" si="3"/>
        <v>330.37</v>
      </c>
      <c r="U6" s="34">
        <f t="shared" si="3"/>
        <v>26.18</v>
      </c>
      <c r="V6" s="34">
        <f t="shared" si="3"/>
        <v>3025</v>
      </c>
      <c r="W6" s="34">
        <f t="shared" si="3"/>
        <v>1.35</v>
      </c>
      <c r="X6" s="34">
        <f t="shared" si="3"/>
        <v>2240.7399999999998</v>
      </c>
      <c r="Y6" s="35">
        <f>IF(Y7="",NA(),Y7)</f>
        <v>77.36</v>
      </c>
      <c r="Z6" s="35">
        <f t="shared" ref="Z6:AH6" si="4">IF(Z7="",NA(),Z7)</f>
        <v>76.34</v>
      </c>
      <c r="AA6" s="35">
        <f t="shared" si="4"/>
        <v>76.37</v>
      </c>
      <c r="AB6" s="35">
        <f t="shared" si="4"/>
        <v>77.89</v>
      </c>
      <c r="AC6" s="35">
        <f t="shared" si="4"/>
        <v>76.38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1696.96</v>
      </c>
      <c r="BL6" s="35">
        <f t="shared" si="7"/>
        <v>1162.3599999999999</v>
      </c>
      <c r="BM6" s="35">
        <f t="shared" si="7"/>
        <v>1047.6500000000001</v>
      </c>
      <c r="BN6" s="35">
        <f t="shared" si="7"/>
        <v>1124.26</v>
      </c>
      <c r="BO6" s="35">
        <f t="shared" si="7"/>
        <v>1048.23</v>
      </c>
      <c r="BP6" s="34" t="str">
        <f>IF(BP7="","",IF(BP7="-","【-】","【"&amp;SUBSTITUTE(TEXT(BP7,"#,##0.00"),"-","△")&amp;"】"))</f>
        <v>【682.78】</v>
      </c>
      <c r="BQ6" s="35">
        <f>IF(BQ7="",NA(),BQ7)</f>
        <v>59.6</v>
      </c>
      <c r="BR6" s="35">
        <f t="shared" ref="BR6:BZ6" si="8">IF(BR7="",NA(),BR7)</f>
        <v>64.27</v>
      </c>
      <c r="BS6" s="35">
        <f t="shared" si="8"/>
        <v>69.22</v>
      </c>
      <c r="BT6" s="35">
        <f t="shared" si="8"/>
        <v>63.63</v>
      </c>
      <c r="BU6" s="35">
        <f t="shared" si="8"/>
        <v>54.03</v>
      </c>
      <c r="BV6" s="35">
        <f t="shared" si="8"/>
        <v>47.23</v>
      </c>
      <c r="BW6" s="35">
        <f t="shared" si="8"/>
        <v>68.209999999999994</v>
      </c>
      <c r="BX6" s="35">
        <f t="shared" si="8"/>
        <v>74.040000000000006</v>
      </c>
      <c r="BY6" s="35">
        <f t="shared" si="8"/>
        <v>80.58</v>
      </c>
      <c r="BZ6" s="35">
        <f t="shared" si="8"/>
        <v>78.92</v>
      </c>
      <c r="CA6" s="34" t="str">
        <f>IF(CA7="","",IF(CA7="-","【-】","【"&amp;SUBSTITUTE(TEXT(CA7,"#,##0.00"),"-","△")&amp;"】"))</f>
        <v>【100.91】</v>
      </c>
      <c r="CB6" s="35">
        <f>IF(CB7="",NA(),CB7)</f>
        <v>244.45</v>
      </c>
      <c r="CC6" s="35">
        <f t="shared" ref="CC6:CK6" si="9">IF(CC7="",NA(),CC7)</f>
        <v>227.6</v>
      </c>
      <c r="CD6" s="35">
        <f t="shared" si="9"/>
        <v>201.92</v>
      </c>
      <c r="CE6" s="35">
        <f t="shared" si="9"/>
        <v>214.47</v>
      </c>
      <c r="CF6" s="35">
        <f t="shared" si="9"/>
        <v>294.58</v>
      </c>
      <c r="CG6" s="35">
        <f t="shared" si="9"/>
        <v>351.41</v>
      </c>
      <c r="CH6" s="35">
        <f t="shared" si="9"/>
        <v>250.84</v>
      </c>
      <c r="CI6" s="35">
        <f t="shared" si="9"/>
        <v>235.61</v>
      </c>
      <c r="CJ6" s="35">
        <f t="shared" si="9"/>
        <v>216.21</v>
      </c>
      <c r="CK6" s="35">
        <f t="shared" si="9"/>
        <v>220.31</v>
      </c>
      <c r="CL6" s="34" t="str">
        <f>IF(CL7="","",IF(CL7="-","【-】","【"&amp;SUBSTITUTE(TEXT(CL7,"#,##0.00"),"-","△")&amp;"】"))</f>
        <v>【136.86】</v>
      </c>
      <c r="CM6" s="35">
        <f>IF(CM7="",NA(),CM7)</f>
        <v>45.76</v>
      </c>
      <c r="CN6" s="35">
        <f t="shared" ref="CN6:CV6" si="10">IF(CN7="",NA(),CN7)</f>
        <v>45.71</v>
      </c>
      <c r="CO6" s="35">
        <f t="shared" si="10"/>
        <v>46</v>
      </c>
      <c r="CP6" s="35">
        <f t="shared" si="10"/>
        <v>47.82</v>
      </c>
      <c r="CQ6" s="35">
        <f t="shared" si="10"/>
        <v>46.06</v>
      </c>
      <c r="CR6" s="35">
        <f t="shared" si="10"/>
        <v>43.53</v>
      </c>
      <c r="CS6" s="35">
        <f t="shared" si="10"/>
        <v>49.39</v>
      </c>
      <c r="CT6" s="35">
        <f t="shared" si="10"/>
        <v>49.25</v>
      </c>
      <c r="CU6" s="35">
        <f t="shared" si="10"/>
        <v>50.24</v>
      </c>
      <c r="CV6" s="35">
        <f t="shared" si="10"/>
        <v>49.68</v>
      </c>
      <c r="CW6" s="34" t="str">
        <f>IF(CW7="","",IF(CW7="-","【-】","【"&amp;SUBSTITUTE(TEXT(CW7,"#,##0.00"),"-","△")&amp;"】"))</f>
        <v>【58.98】</v>
      </c>
      <c r="CX6" s="35">
        <f>IF(CX7="",NA(),CX7)</f>
        <v>76.34</v>
      </c>
      <c r="CY6" s="35">
        <f t="shared" ref="CY6:DG6" si="11">IF(CY7="",NA(),CY7)</f>
        <v>77.099999999999994</v>
      </c>
      <c r="CZ6" s="35">
        <f t="shared" si="11"/>
        <v>78.489999999999995</v>
      </c>
      <c r="DA6" s="35">
        <f t="shared" si="11"/>
        <v>79.84</v>
      </c>
      <c r="DB6" s="35">
        <f t="shared" si="11"/>
        <v>80.63</v>
      </c>
      <c r="DC6" s="35">
        <f t="shared" si="11"/>
        <v>64.14</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0.67</v>
      </c>
      <c r="EG6" s="34">
        <f t="shared" si="14"/>
        <v>0</v>
      </c>
      <c r="EH6" s="34">
        <f t="shared" si="14"/>
        <v>0</v>
      </c>
      <c r="EI6" s="34">
        <f t="shared" si="14"/>
        <v>0</v>
      </c>
      <c r="EJ6" s="35">
        <f t="shared" si="14"/>
        <v>0.17</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63622</v>
      </c>
      <c r="D7" s="37">
        <v>47</v>
      </c>
      <c r="E7" s="37">
        <v>17</v>
      </c>
      <c r="F7" s="37">
        <v>1</v>
      </c>
      <c r="G7" s="37">
        <v>0</v>
      </c>
      <c r="H7" s="37" t="s">
        <v>97</v>
      </c>
      <c r="I7" s="37" t="s">
        <v>98</v>
      </c>
      <c r="J7" s="37" t="s">
        <v>99</v>
      </c>
      <c r="K7" s="37" t="s">
        <v>100</v>
      </c>
      <c r="L7" s="37" t="s">
        <v>101</v>
      </c>
      <c r="M7" s="37" t="s">
        <v>102</v>
      </c>
      <c r="N7" s="38" t="s">
        <v>103</v>
      </c>
      <c r="O7" s="38" t="s">
        <v>104</v>
      </c>
      <c r="P7" s="38">
        <v>35.31</v>
      </c>
      <c r="Q7" s="38">
        <v>81.650000000000006</v>
      </c>
      <c r="R7" s="38">
        <v>2900</v>
      </c>
      <c r="S7" s="38">
        <v>8648</v>
      </c>
      <c r="T7" s="38">
        <v>330.37</v>
      </c>
      <c r="U7" s="38">
        <v>26.18</v>
      </c>
      <c r="V7" s="38">
        <v>3025</v>
      </c>
      <c r="W7" s="38">
        <v>1.35</v>
      </c>
      <c r="X7" s="38">
        <v>2240.7399999999998</v>
      </c>
      <c r="Y7" s="38">
        <v>77.36</v>
      </c>
      <c r="Z7" s="38">
        <v>76.34</v>
      </c>
      <c r="AA7" s="38">
        <v>76.37</v>
      </c>
      <c r="AB7" s="38">
        <v>77.89</v>
      </c>
      <c r="AC7" s="38">
        <v>76.38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1696.96</v>
      </c>
      <c r="BL7" s="38">
        <v>1162.3599999999999</v>
      </c>
      <c r="BM7" s="38">
        <v>1047.6500000000001</v>
      </c>
      <c r="BN7" s="38">
        <v>1124.26</v>
      </c>
      <c r="BO7" s="38">
        <v>1048.23</v>
      </c>
      <c r="BP7" s="38">
        <v>682.78</v>
      </c>
      <c r="BQ7" s="38">
        <v>59.6</v>
      </c>
      <c r="BR7" s="38">
        <v>64.27</v>
      </c>
      <c r="BS7" s="38">
        <v>69.22</v>
      </c>
      <c r="BT7" s="38">
        <v>63.63</v>
      </c>
      <c r="BU7" s="38">
        <v>54.03</v>
      </c>
      <c r="BV7" s="38">
        <v>47.23</v>
      </c>
      <c r="BW7" s="38">
        <v>68.209999999999994</v>
      </c>
      <c r="BX7" s="38">
        <v>74.040000000000006</v>
      </c>
      <c r="BY7" s="38">
        <v>80.58</v>
      </c>
      <c r="BZ7" s="38">
        <v>78.92</v>
      </c>
      <c r="CA7" s="38">
        <v>100.91</v>
      </c>
      <c r="CB7" s="38">
        <v>244.45</v>
      </c>
      <c r="CC7" s="38">
        <v>227.6</v>
      </c>
      <c r="CD7" s="38">
        <v>201.92</v>
      </c>
      <c r="CE7" s="38">
        <v>214.47</v>
      </c>
      <c r="CF7" s="38">
        <v>294.58</v>
      </c>
      <c r="CG7" s="38">
        <v>351.41</v>
      </c>
      <c r="CH7" s="38">
        <v>250.84</v>
      </c>
      <c r="CI7" s="38">
        <v>235.61</v>
      </c>
      <c r="CJ7" s="38">
        <v>216.21</v>
      </c>
      <c r="CK7" s="38">
        <v>220.31</v>
      </c>
      <c r="CL7" s="38">
        <v>136.86000000000001</v>
      </c>
      <c r="CM7" s="38">
        <v>45.76</v>
      </c>
      <c r="CN7" s="38">
        <v>45.71</v>
      </c>
      <c r="CO7" s="38">
        <v>46</v>
      </c>
      <c r="CP7" s="38">
        <v>47.82</v>
      </c>
      <c r="CQ7" s="38">
        <v>46.06</v>
      </c>
      <c r="CR7" s="38">
        <v>43.53</v>
      </c>
      <c r="CS7" s="38">
        <v>49.39</v>
      </c>
      <c r="CT7" s="38">
        <v>49.25</v>
      </c>
      <c r="CU7" s="38">
        <v>50.24</v>
      </c>
      <c r="CV7" s="38">
        <v>49.68</v>
      </c>
      <c r="CW7" s="38">
        <v>58.98</v>
      </c>
      <c r="CX7" s="38">
        <v>76.34</v>
      </c>
      <c r="CY7" s="38">
        <v>77.099999999999994</v>
      </c>
      <c r="CZ7" s="38">
        <v>78.489999999999995</v>
      </c>
      <c r="DA7" s="38">
        <v>79.84</v>
      </c>
      <c r="DB7" s="38">
        <v>80.63</v>
      </c>
      <c r="DC7" s="38">
        <v>64.14</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0.67</v>
      </c>
      <c r="EG7" s="38">
        <v>0</v>
      </c>
      <c r="EH7" s="38">
        <v>0</v>
      </c>
      <c r="EI7" s="38">
        <v>0</v>
      </c>
      <c r="EJ7" s="38">
        <v>0.17</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2019-12-05T05:01:26Z</dcterms:created>
  <dcterms:modified xsi:type="dcterms:W3CDTF">2020-01-26T23:43:35Z</dcterms:modified>
  <cp:category/>
</cp:coreProperties>
</file>