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86LYY7ELHamOAgkrILIe+tiNGM3XIp7g+4Oez8pAxFz7LKHXp2Jzbyu0/tnxULriKyDERXH9Z/K4sQnD3YVU7g==" workbookSaltValue="grr4NMPxXyH306VJraNxBA=="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AD10" i="4" s="1"/>
  <c r="Q6" i="5"/>
  <c r="P6" i="5"/>
  <c r="O6" i="5"/>
  <c r="N6" i="5"/>
  <c r="B10" i="4" s="1"/>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W10" i="4"/>
  <c r="P10" i="4"/>
  <c r="I10" i="4"/>
  <c r="BB8" i="4"/>
  <c r="AT8" i="4"/>
  <c r="AL8" i="4"/>
  <c r="W8" i="4"/>
  <c r="P8" i="4"/>
  <c r="I8" i="4"/>
  <c r="B6" i="4"/>
  <c r="C10" i="5" l="1"/>
  <c r="D10" i="5"/>
  <c r="E10" i="5"/>
  <c r="B10" i="5"/>
</calcChain>
</file>

<file path=xl/sharedStrings.xml><?xml version="1.0" encoding="utf-8"?>
<sst xmlns="http://schemas.openxmlformats.org/spreadsheetml/2006/main" count="228" uniqueCount="112">
  <si>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</si>
  <si>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</si>
  <si>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</si>
  <si>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</si>
  <si>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</si>
  <si>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</si>
  <si>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</si>
  <si>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</si>
  <si>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</si>
  <si>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</si>
  <si>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</si>
  <si>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</si>
  <si>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</si>
  <si>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</si>
  <si>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</si>
  <si>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</si>
  <si>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</si>
  <si>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</si>
  <si>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</si>
  <si>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</si>
  <si>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</si>
  <si>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</si>
  <si>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</si>
  <si>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</si>
  <si>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</si>
  <si>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</si>
  <si>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</si>
  <si>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</si>
  <si>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</si>
  <si>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</si>
  <si>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</si>
  <si>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</si>
  <si>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</si>
  <si>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</si>
  <si>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</si>
  <si>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</si>
  <si>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</si>
  <si>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</si>
  <si>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</si>
  <si>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</si>
  <si>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</si>
  <si>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</si>
  <si>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</si>
  <si>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</si>
  <si>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</si>
  <si>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</si>
  <si>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</si>
  <si>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</si>
  <si>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</si>
  <si>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</si>
  <si>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</si>
  <si>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</si>
  <si>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</si>
  <si>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</si>
  <si>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</si>
  <si>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</si>
  <si>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</si>
  <si>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</si>
  <si>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</si>
  <si>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</si>
  <si>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</si>
  <si>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</si>
  <si>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</si>
  <si>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</si>
  <si>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</si>
  <si>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</si>
  <si>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</si>
  <si>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</si>
  <si>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</si>
  <si>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</si>
  <si>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</si>
  <si>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</si>
  <si>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</si>
  <si>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</si>
  <si>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</si>
  <si>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</si>
  <si>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</si>
  <si>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</si>
  <si>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</si>
  <si>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</si>
  <si>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</si>
  <si>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</si>
  <si>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</si>
  <si>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</si>
  <si>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</si>
  <si>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</si>
  <si>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</si>
  <si>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</si>
  <si>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</si>
  <si>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</si>
  <si>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</si>
  <si>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</si>
  <si>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</si>
  <si>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</si>
  <si>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</si>
  <si>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</si>
  <si>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舟形町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</si>
  <si>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</si>
  <si>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</si>
  <si>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</si>
  <si>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</si>
  <si>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</si>
  <si>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</si>
  <si>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</si>
  <si>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</si>
  <si>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</si>
  <si>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</si>
  <si>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</si>
  <si>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</si>
  <si>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収益的収支比率及び経費回収率については、昨年度に比べ補助事業実施による支出がなかったこと、大規模な修繕等がなかったことにより数値的には前年度より改善しているが、使用料収入が約３千万と少額なため、数百万単位の修繕や補助事業等の実施ですぐに数値が上下するため不安定である。
　企業債残高対事業規模比率は、大規模な改修工事等を実施していないこともあり資本平準化債以外の地方債借受けがないため、類似団体より比率は低く年々減少してはいる。しかし、施設の老朽化等による改修等で今後一気に増加する可能性がある。
  汚水処理原価については、昨年度については収益的収支比率や経費回収率と同様の理由（修繕費等の支出や補助事業等を実施していない）で対前年度比では改善しているが、長期で見ると人口減少により年々、有収水量が減少しているのに対し、施設老朽化により、修繕等のコストが増加しており、徐々に数値が上昇する可能性が大きい。
　施設利用率については、平成30年8月の豪雨災害が２回有り、天候回復後も不明水の流入があったため増加しているが、実質の利用率は例年と変わりない状態である。
　水洗化率は新規接続は増加しているが、接続家屋減少（人口減少）もあり、横ばいである。</t>
    <rPh sb="1" eb="4">
      <t>シュウエキテキ</t>
    </rPh>
    <rPh sb="4" eb="6">
      <t>シュウシ</t>
    </rPh>
    <rPh sb="6" eb="8">
      <t>ヒリツ</t>
    </rPh>
    <rPh sb="8" eb="9">
      <t>オヨ</t>
    </rPh>
    <rPh sb="10" eb="12">
      <t>ケイヒ</t>
    </rPh>
    <rPh sb="12" eb="14">
      <t>カイシュウ</t>
    </rPh>
    <rPh sb="14" eb="15">
      <t>リツ</t>
    </rPh>
    <rPh sb="21" eb="24">
      <t>サクネンド</t>
    </rPh>
    <rPh sb="25" eb="26">
      <t>クラ</t>
    </rPh>
    <rPh sb="27" eb="29">
      <t>ホジョ</t>
    </rPh>
    <rPh sb="29" eb="31">
      <t>ジギョウ</t>
    </rPh>
    <rPh sb="31" eb="33">
      <t>ジッシ</t>
    </rPh>
    <rPh sb="36" eb="38">
      <t>シシュツ</t>
    </rPh>
    <rPh sb="46" eb="49">
      <t>ダイキボ</t>
    </rPh>
    <rPh sb="50" eb="52">
      <t>シュウゼン</t>
    </rPh>
    <rPh sb="52" eb="53">
      <t>トウ</t>
    </rPh>
    <rPh sb="63" eb="65">
      <t>スウチ</t>
    </rPh>
    <rPh sb="65" eb="66">
      <t>テキ</t>
    </rPh>
    <rPh sb="68" eb="71">
      <t>ゼンネンド</t>
    </rPh>
    <rPh sb="73" eb="75">
      <t>カイゼン</t>
    </rPh>
    <rPh sb="81" eb="84">
      <t>シヨウリョウ</t>
    </rPh>
    <rPh sb="84" eb="86">
      <t>シュウニュウ</t>
    </rPh>
    <rPh sb="87" eb="88">
      <t>ヤク</t>
    </rPh>
    <rPh sb="89" eb="90">
      <t>セン</t>
    </rPh>
    <rPh sb="90" eb="91">
      <t>マン</t>
    </rPh>
    <rPh sb="92" eb="94">
      <t>ショウガク</t>
    </rPh>
    <rPh sb="98" eb="101">
      <t>スウヒャクマン</t>
    </rPh>
    <rPh sb="101" eb="103">
      <t>タンイ</t>
    </rPh>
    <rPh sb="104" eb="106">
      <t>シュウゼン</t>
    </rPh>
    <rPh sb="107" eb="109">
      <t>ホジョ</t>
    </rPh>
    <rPh sb="109" eb="111">
      <t>ジギョウ</t>
    </rPh>
    <rPh sb="111" eb="112">
      <t>トウ</t>
    </rPh>
    <rPh sb="113" eb="115">
      <t>ジッシ</t>
    </rPh>
    <rPh sb="119" eb="121">
      <t>スウチ</t>
    </rPh>
    <rPh sb="122" eb="124">
      <t>ジョウゲ</t>
    </rPh>
    <rPh sb="128" eb="131">
      <t>フアンテイ</t>
    </rPh>
    <rPh sb="137" eb="139">
      <t>キギョウ</t>
    </rPh>
    <rPh sb="139" eb="140">
      <t>サイ</t>
    </rPh>
    <rPh sb="140" eb="142">
      <t>ザンダカ</t>
    </rPh>
    <rPh sb="142" eb="143">
      <t>タイ</t>
    </rPh>
    <rPh sb="143" eb="145">
      <t>ジギョウ</t>
    </rPh>
    <rPh sb="145" eb="147">
      <t>キボ</t>
    </rPh>
    <rPh sb="147" eb="149">
      <t>ヒリツ</t>
    </rPh>
    <rPh sb="151" eb="154">
      <t>ダイキボ</t>
    </rPh>
    <rPh sb="155" eb="157">
      <t>カイシュウ</t>
    </rPh>
    <rPh sb="157" eb="159">
      <t>コウジ</t>
    </rPh>
    <rPh sb="159" eb="160">
      <t>トウ</t>
    </rPh>
    <rPh sb="161" eb="163">
      <t>ジッシ</t>
    </rPh>
    <rPh sb="173" eb="175">
      <t>シホン</t>
    </rPh>
    <rPh sb="175" eb="178">
      <t>ヘイジュンカ</t>
    </rPh>
    <rPh sb="178" eb="179">
      <t>サイ</t>
    </rPh>
    <rPh sb="179" eb="181">
      <t>イガイ</t>
    </rPh>
    <rPh sb="182" eb="185">
      <t>チホウサイ</t>
    </rPh>
    <rPh sb="185" eb="187">
      <t>カリウ</t>
    </rPh>
    <rPh sb="194" eb="196">
      <t>ルイジ</t>
    </rPh>
    <rPh sb="196" eb="198">
      <t>ダンタイ</t>
    </rPh>
    <rPh sb="200" eb="202">
      <t>ヒリツ</t>
    </rPh>
    <rPh sb="203" eb="204">
      <t>ヒク</t>
    </rPh>
    <rPh sb="205" eb="207">
      <t>ネンネン</t>
    </rPh>
    <rPh sb="207" eb="209">
      <t>ゲンショウ</t>
    </rPh>
    <rPh sb="219" eb="221">
      <t>シセツ</t>
    </rPh>
    <rPh sb="222" eb="225">
      <t>ロウキュウカ</t>
    </rPh>
    <rPh sb="225" eb="226">
      <t>トウ</t>
    </rPh>
    <rPh sb="229" eb="231">
      <t>カイシュウ</t>
    </rPh>
    <rPh sb="231" eb="232">
      <t>トウ</t>
    </rPh>
    <rPh sb="233" eb="235">
      <t>コンゴ</t>
    </rPh>
    <rPh sb="235" eb="237">
      <t>イッキ</t>
    </rPh>
    <rPh sb="238" eb="240">
      <t>ゾウカ</t>
    </rPh>
    <rPh sb="242" eb="245">
      <t>カノウセイ</t>
    </rPh>
    <rPh sb="252" eb="254">
      <t>オスイ</t>
    </rPh>
    <rPh sb="254" eb="256">
      <t>ショリ</t>
    </rPh>
    <rPh sb="256" eb="258">
      <t>ゲンカ</t>
    </rPh>
    <rPh sb="264" eb="267">
      <t>サクネンド</t>
    </rPh>
    <rPh sb="272" eb="274">
      <t>シュウエキ</t>
    </rPh>
    <rPh sb="274" eb="275">
      <t>テキ</t>
    </rPh>
    <rPh sb="275" eb="277">
      <t>シュウシ</t>
    </rPh>
    <rPh sb="277" eb="279">
      <t>ヒリツ</t>
    </rPh>
    <rPh sb="280" eb="282">
      <t>ケイヒ</t>
    </rPh>
    <rPh sb="282" eb="284">
      <t>カイシュウ</t>
    </rPh>
    <rPh sb="284" eb="285">
      <t>リツ</t>
    </rPh>
    <rPh sb="286" eb="288">
      <t>ドウヨウ</t>
    </rPh>
    <rPh sb="289" eb="291">
      <t>リユウ</t>
    </rPh>
    <rPh sb="292" eb="294">
      <t>シュウゼン</t>
    </rPh>
    <rPh sb="294" eb="295">
      <t>ヒ</t>
    </rPh>
    <rPh sb="295" eb="296">
      <t>トウ</t>
    </rPh>
    <rPh sb="297" eb="299">
      <t>シシュツ</t>
    </rPh>
    <rPh sb="300" eb="302">
      <t>ホジョ</t>
    </rPh>
    <rPh sb="302" eb="304">
      <t>ジギョウ</t>
    </rPh>
    <rPh sb="304" eb="305">
      <t>トウ</t>
    </rPh>
    <rPh sb="306" eb="308">
      <t>ジッシ</t>
    </rPh>
    <rPh sb="315" eb="316">
      <t>タイ</t>
    </rPh>
    <rPh sb="316" eb="320">
      <t>ゼンネンドヒ</t>
    </rPh>
    <rPh sb="322" eb="324">
      <t>カイゼン</t>
    </rPh>
    <rPh sb="330" eb="332">
      <t>チョウキ</t>
    </rPh>
    <rPh sb="333" eb="334">
      <t>ミ</t>
    </rPh>
    <rPh sb="336" eb="338">
      <t>ジンコウ</t>
    </rPh>
    <rPh sb="338" eb="340">
      <t>ゲンショウ</t>
    </rPh>
    <rPh sb="343" eb="345">
      <t>ネンネン</t>
    </rPh>
    <rPh sb="406" eb="408">
      <t>シセツ</t>
    </rPh>
    <rPh sb="408" eb="410">
      <t>リヨウ</t>
    </rPh>
    <rPh sb="410" eb="411">
      <t>リツ</t>
    </rPh>
    <rPh sb="417" eb="419">
      <t>ヘイセイ</t>
    </rPh>
    <rPh sb="431" eb="432">
      <t>カイ</t>
    </rPh>
    <rPh sb="432" eb="433">
      <t>ア</t>
    </rPh>
    <rPh sb="435" eb="437">
      <t>テンコウ</t>
    </rPh>
    <rPh sb="437" eb="439">
      <t>カイフク</t>
    </rPh>
    <rPh sb="439" eb="440">
      <t>ゴ</t>
    </rPh>
    <rPh sb="453" eb="455">
      <t>ゾウカ</t>
    </rPh>
    <rPh sb="461" eb="463">
      <t>ジッシツ</t>
    </rPh>
    <rPh sb="464" eb="467">
      <t>リヨウリツ</t>
    </rPh>
    <rPh sb="468" eb="470">
      <t>レイネン</t>
    </rPh>
    <rPh sb="471" eb="472">
      <t>カ</t>
    </rPh>
    <rPh sb="476" eb="478">
      <t>ジョウタイ</t>
    </rPh>
    <rPh sb="484" eb="487">
      <t>スイセンカ</t>
    </rPh>
    <rPh sb="487" eb="488">
      <t>リツ</t>
    </rPh>
    <rPh sb="489" eb="491">
      <t>シンキ</t>
    </rPh>
    <rPh sb="491" eb="493">
      <t>セツゾク</t>
    </rPh>
    <rPh sb="494" eb="496">
      <t>ゾウカ</t>
    </rPh>
    <rPh sb="502" eb="504">
      <t>セツゾク</t>
    </rPh>
    <rPh sb="504" eb="506">
      <t>カオク</t>
    </rPh>
    <rPh sb="506" eb="508">
      <t>ゲンショウ</t>
    </rPh>
    <rPh sb="509" eb="511">
      <t>ジンコウ</t>
    </rPh>
    <rPh sb="511" eb="513">
      <t>ゲンショウ</t>
    </rPh>
    <rPh sb="518" eb="519">
      <t>ヨコ</t>
    </rPh>
    <phoneticPr fontId="4"/>
  </si>
  <si>
    <t>　平成１５年の供用開始から１６年が経過しており、機械、電気設備ともに耐用年数を超過しているが、これまで大きな故障等は見受けられないが、老朽化による機能低下もあるため、今後更新が必要と思われる。
　また、管路についても、昨年の８月豪雨時に不明水の流入があり、マンホールからあふれることは無かったが、ポンプでの圧送量より多い流入があったため、管路の老朽化箇所等を調査する必要がある。</t>
    <rPh sb="1" eb="3">
      <t>ヘイセイ</t>
    </rPh>
    <rPh sb="5" eb="6">
      <t>ネン</t>
    </rPh>
    <rPh sb="7" eb="9">
      <t>キョウヨウ</t>
    </rPh>
    <rPh sb="9" eb="11">
      <t>カイシ</t>
    </rPh>
    <rPh sb="15" eb="16">
      <t>ネン</t>
    </rPh>
    <rPh sb="17" eb="19">
      <t>ケイカ</t>
    </rPh>
    <rPh sb="24" eb="26">
      <t>キカイ</t>
    </rPh>
    <rPh sb="27" eb="29">
      <t>デンキ</t>
    </rPh>
    <rPh sb="29" eb="31">
      <t>セツビ</t>
    </rPh>
    <rPh sb="34" eb="36">
      <t>タイヨウ</t>
    </rPh>
    <rPh sb="36" eb="38">
      <t>ネンスウ</t>
    </rPh>
    <rPh sb="39" eb="41">
      <t>チョウカ</t>
    </rPh>
    <rPh sb="51" eb="52">
      <t>オオ</t>
    </rPh>
    <rPh sb="54" eb="56">
      <t>コショウ</t>
    </rPh>
    <rPh sb="56" eb="57">
      <t>トウ</t>
    </rPh>
    <rPh sb="58" eb="60">
      <t>ミウ</t>
    </rPh>
    <rPh sb="67" eb="70">
      <t>ロウキュウカ</t>
    </rPh>
    <rPh sb="73" eb="75">
      <t>キノウ</t>
    </rPh>
    <rPh sb="75" eb="77">
      <t>テイカ</t>
    </rPh>
    <rPh sb="83" eb="85">
      <t>コンゴ</t>
    </rPh>
    <rPh sb="85" eb="87">
      <t>コウシン</t>
    </rPh>
    <rPh sb="88" eb="90">
      <t>ヒツヨウ</t>
    </rPh>
    <rPh sb="91" eb="92">
      <t>オモ</t>
    </rPh>
    <rPh sb="101" eb="103">
      <t>カンロ</t>
    </rPh>
    <rPh sb="109" eb="111">
      <t>サクネン</t>
    </rPh>
    <rPh sb="113" eb="114">
      <t>ガツ</t>
    </rPh>
    <rPh sb="114" eb="116">
      <t>ゴウウ</t>
    </rPh>
    <rPh sb="116" eb="117">
      <t>ジ</t>
    </rPh>
    <rPh sb="118" eb="120">
      <t>フメイ</t>
    </rPh>
    <rPh sb="120" eb="121">
      <t>スイ</t>
    </rPh>
    <rPh sb="122" eb="124">
      <t>リュウニュウ</t>
    </rPh>
    <rPh sb="142" eb="143">
      <t>ナ</t>
    </rPh>
    <rPh sb="153" eb="155">
      <t>アッソウ</t>
    </rPh>
    <rPh sb="155" eb="156">
      <t>リョウ</t>
    </rPh>
    <rPh sb="158" eb="159">
      <t>オオ</t>
    </rPh>
    <rPh sb="160" eb="162">
      <t>リュウニュウ</t>
    </rPh>
    <rPh sb="169" eb="171">
      <t>カンロ</t>
    </rPh>
    <rPh sb="172" eb="175">
      <t>ロウキュウカ</t>
    </rPh>
    <rPh sb="175" eb="177">
      <t>カショ</t>
    </rPh>
    <rPh sb="177" eb="178">
      <t>トウ</t>
    </rPh>
    <rPh sb="179" eb="181">
      <t>チョウサ</t>
    </rPh>
    <rPh sb="183" eb="185">
      <t>ヒツヨウ</t>
    </rPh>
    <phoneticPr fontId="4"/>
  </si>
  <si>
    <t>　人口減少による有収水率減少により使用料収入も減少しており、機械・電気設備等の大きな修繕の有無で収益的収支比率、経費回収率、汚水処理原価が乱高下する場合があるが、施設の老朽化に伴い、修繕費等が増加すると考えられるため、経営状態が悪化することが予想される。
　令和１年１０月の消費税増税に伴い、使用料の改定も考えたが、水道料金の改定もあるため町民負担が大きくなりすぎる可能性があり現在の料金を据え置きすることとなった。
　公債費以外の一般会計からの繰入金が増加していくようであれば、もう一度料金改定の検討をする必要がある。
　</t>
    <rPh sb="1" eb="3">
      <t>ジンコウ</t>
    </rPh>
    <rPh sb="3" eb="5">
      <t>ゲンショウ</t>
    </rPh>
    <rPh sb="8" eb="9">
      <t>ユウ</t>
    </rPh>
    <rPh sb="9" eb="10">
      <t>シュウ</t>
    </rPh>
    <rPh sb="10" eb="11">
      <t>スイ</t>
    </rPh>
    <rPh sb="11" eb="12">
      <t>リツ</t>
    </rPh>
    <rPh sb="12" eb="14">
      <t>ゲンショウ</t>
    </rPh>
    <rPh sb="17" eb="20">
      <t>シヨウリョウ</t>
    </rPh>
    <rPh sb="20" eb="22">
      <t>シュウニュウ</t>
    </rPh>
    <rPh sb="23" eb="25">
      <t>ゲンショウ</t>
    </rPh>
    <rPh sb="30" eb="32">
      <t>キカイ</t>
    </rPh>
    <rPh sb="33" eb="35">
      <t>デンキ</t>
    </rPh>
    <rPh sb="35" eb="37">
      <t>セツビ</t>
    </rPh>
    <rPh sb="37" eb="38">
      <t>トウ</t>
    </rPh>
    <rPh sb="39" eb="40">
      <t>オオ</t>
    </rPh>
    <rPh sb="42" eb="44">
      <t>シュウゼン</t>
    </rPh>
    <rPh sb="45" eb="47">
      <t>ウム</t>
    </rPh>
    <rPh sb="48" eb="51">
      <t>シュウエキテキ</t>
    </rPh>
    <rPh sb="51" eb="53">
      <t>シュウシ</t>
    </rPh>
    <rPh sb="53" eb="55">
      <t>ヒリツ</t>
    </rPh>
    <rPh sb="56" eb="58">
      <t>ケイヒ</t>
    </rPh>
    <rPh sb="58" eb="60">
      <t>カイシュウ</t>
    </rPh>
    <rPh sb="60" eb="61">
      <t>リツ</t>
    </rPh>
    <rPh sb="62" eb="64">
      <t>オスイ</t>
    </rPh>
    <rPh sb="64" eb="66">
      <t>ショリ</t>
    </rPh>
    <rPh sb="66" eb="68">
      <t>ゲンカ</t>
    </rPh>
    <rPh sb="69" eb="72">
      <t>ランコウゲ</t>
    </rPh>
    <rPh sb="74" eb="76">
      <t>バアイ</t>
    </rPh>
    <rPh sb="81" eb="83">
      <t>シセツ</t>
    </rPh>
    <rPh sb="84" eb="87">
      <t>ロウキュウカ</t>
    </rPh>
    <rPh sb="88" eb="89">
      <t>トモナ</t>
    </rPh>
    <rPh sb="91" eb="93">
      <t>シュウゼン</t>
    </rPh>
    <rPh sb="93" eb="94">
      <t>ヒ</t>
    </rPh>
    <rPh sb="94" eb="95">
      <t>トウ</t>
    </rPh>
    <rPh sb="96" eb="98">
      <t>ゾウカ</t>
    </rPh>
    <rPh sb="101" eb="102">
      <t>カンガ</t>
    </rPh>
    <rPh sb="109" eb="111">
      <t>ケイエイ</t>
    </rPh>
    <rPh sb="111" eb="113">
      <t>ジョウタイ</t>
    </rPh>
    <rPh sb="114" eb="116">
      <t>アッカ</t>
    </rPh>
    <rPh sb="121" eb="123">
      <t>ヨソウ</t>
    </rPh>
    <rPh sb="129" eb="131">
      <t>レイワ</t>
    </rPh>
    <rPh sb="132" eb="133">
      <t>ネン</t>
    </rPh>
    <rPh sb="135" eb="136">
      <t>ガツ</t>
    </rPh>
    <rPh sb="137" eb="140">
      <t>ショウヒゼイ</t>
    </rPh>
    <rPh sb="140" eb="142">
      <t>ゾウゼイ</t>
    </rPh>
    <rPh sb="143" eb="144">
      <t>トモナ</t>
    </rPh>
    <rPh sb="146" eb="149">
      <t>シヨウリョウ</t>
    </rPh>
    <rPh sb="150" eb="152">
      <t>カイテイ</t>
    </rPh>
    <rPh sb="153" eb="154">
      <t>カンガ</t>
    </rPh>
    <rPh sb="158" eb="160">
      <t>スイドウ</t>
    </rPh>
    <rPh sb="160" eb="161">
      <t>リョウ</t>
    </rPh>
    <rPh sb="161" eb="162">
      <t>キン</t>
    </rPh>
    <rPh sb="163" eb="165">
      <t>カイテイ</t>
    </rPh>
    <rPh sb="170" eb="172">
      <t>チョウミン</t>
    </rPh>
    <rPh sb="172" eb="174">
      <t>フタン</t>
    </rPh>
    <rPh sb="175" eb="176">
      <t>オオ</t>
    </rPh>
    <rPh sb="183" eb="186">
      <t>カノウセイ</t>
    </rPh>
    <rPh sb="189" eb="190">
      <t>ゲン</t>
    </rPh>
    <rPh sb="190" eb="191">
      <t>ザイ</t>
    </rPh>
    <rPh sb="192" eb="194">
      <t>リョウキン</t>
    </rPh>
    <rPh sb="195" eb="196">
      <t>ス</t>
    </rPh>
    <rPh sb="197" eb="198">
      <t>オ</t>
    </rPh>
    <rPh sb="210" eb="213">
      <t>コウサイヒ</t>
    </rPh>
    <rPh sb="213" eb="215">
      <t>イガイ</t>
    </rPh>
    <rPh sb="216" eb="218">
      <t>イッパン</t>
    </rPh>
    <rPh sb="218" eb="220">
      <t>カイケイ</t>
    </rPh>
    <rPh sb="223" eb="225">
      <t>クリイレ</t>
    </rPh>
    <rPh sb="225" eb="226">
      <t>キン</t>
    </rPh>
    <rPh sb="227" eb="229">
      <t>ゾウカ</t>
    </rPh>
    <rPh sb="242" eb="244">
      <t>イチド</t>
    </rPh>
    <rPh sb="244" eb="246">
      <t>リョウキン</t>
    </rPh>
    <rPh sb="246" eb="248">
      <t>カイテイ</t>
    </rPh>
    <rPh sb="249" eb="251">
      <t>ケントウ</t>
    </rPh>
    <rPh sb="254" eb="256">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</si>
</sst>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3764-4904-8C3B-D57FC622DD7D}"/>
            </c:ext>
          </c:extLst>
        </c:ser>
        <c:dLbls>
          <c:showLegendKey val="0"/>
          <c:showVal val="0"/>
          <c:showCatName val="0"/>
          <c:showSerName val="0"/>
          <c:showPercent val="0"/>
          <c:showBubbleSize val="0"/>
        </c:dLbls>
        <c:gapWidth val="150"/>
        <c:axId val="189715968"/>
        <c:axId val="1897178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0.08</c:v>
                </c:pt>
                <c:pt idx="1">
                  <c:v>0.26</c:v>
                </c:pt>
                <c:pt idx="2">
                  <c:v>0.13</c:v>
                </c:pt>
                <c:pt idx="3">
                  <c:v>0.09</c:v>
                </c:pt>
                <c:pt idx="4">
                  <c:v>0.13</c:v>
                </c:pt>
              </c:numCache>
            </c:numRef>
          </c:val>
          <c:smooth val="0"/>
          <c:extLst xmlns:c16r2="http://schemas.microsoft.com/office/drawing/2015/06/chart">
            <c:ext xmlns:c16="http://schemas.microsoft.com/office/drawing/2014/chart" uri="{C3380CC4-5D6E-409C-BE32-E72D297353CC}">
              <c16:uniqueId val="{00000001-3764-4904-8C3B-D57FC622DD7D}"/>
            </c:ext>
          </c:extLst>
        </c:ser>
        <c:dLbls>
          <c:showLegendKey val="0"/>
          <c:showVal val="0"/>
          <c:showCatName val="0"/>
          <c:showSerName val="0"/>
          <c:showPercent val="0"/>
          <c:showBubbleSize val="0"/>
        </c:dLbls>
        <c:marker val="1"/>
        <c:smooth val="0"/>
        <c:axId val="189715968"/>
        <c:axId val="189717888"/>
      </c:lineChart>
      <c:dateAx>
        <c:axId val="189715968"/>
        <c:scaling>
          <c:orientation val="minMax"/>
        </c:scaling>
        <c:delete val="1"/>
        <c:axPos val="b"/>
        <c:numFmt formatCode="ge" sourceLinked="1"/>
        <c:majorTickMark val="none"/>
        <c:minorTickMark val="none"/>
        <c:tickLblPos val="none"/>
        <c:crossAx val="189717888"/>
        <c:crosses val="autoZero"/>
        <c:auto val="1"/>
        <c:lblOffset val="100"/>
        <c:baseTimeUnit val="years"/>
      </c:dateAx>
      <c:valAx>
        <c:axId val="189717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715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58.57</c:v>
                </c:pt>
                <c:pt idx="1">
                  <c:v>58.95</c:v>
                </c:pt>
                <c:pt idx="2">
                  <c:v>58</c:v>
                </c:pt>
                <c:pt idx="3">
                  <c:v>61.89</c:v>
                </c:pt>
                <c:pt idx="4">
                  <c:v>68.84</c:v>
                </c:pt>
              </c:numCache>
            </c:numRef>
          </c:val>
          <c:extLst xmlns:c16r2="http://schemas.microsoft.com/office/drawing/2015/06/chart">
            <c:ext xmlns:c16="http://schemas.microsoft.com/office/drawing/2014/chart" uri="{C3380CC4-5D6E-409C-BE32-E72D297353CC}">
              <c16:uniqueId val="{00000000-1F9C-4873-AD58-8658CD1197B9}"/>
            </c:ext>
          </c:extLst>
        </c:ser>
        <c:dLbls>
          <c:showLegendKey val="0"/>
          <c:showVal val="0"/>
          <c:showCatName val="0"/>
          <c:showSerName val="0"/>
          <c:showPercent val="0"/>
          <c:showBubbleSize val="0"/>
        </c:dLbls>
        <c:gapWidth val="150"/>
        <c:axId val="190875136"/>
        <c:axId val="1908770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34.74</c:v>
                </c:pt>
                <c:pt idx="1">
                  <c:v>36.65</c:v>
                </c:pt>
                <c:pt idx="2">
                  <c:v>37.72</c:v>
                </c:pt>
                <c:pt idx="3">
                  <c:v>43.36</c:v>
                </c:pt>
                <c:pt idx="4">
                  <c:v>42.56</c:v>
                </c:pt>
              </c:numCache>
            </c:numRef>
          </c:val>
          <c:smooth val="0"/>
          <c:extLst xmlns:c16r2="http://schemas.microsoft.com/office/drawing/2015/06/chart">
            <c:ext xmlns:c16="http://schemas.microsoft.com/office/drawing/2014/chart" uri="{C3380CC4-5D6E-409C-BE32-E72D297353CC}">
              <c16:uniqueId val="{00000001-1F9C-4873-AD58-8658CD1197B9}"/>
            </c:ext>
          </c:extLst>
        </c:ser>
        <c:dLbls>
          <c:showLegendKey val="0"/>
          <c:showVal val="0"/>
          <c:showCatName val="0"/>
          <c:showSerName val="0"/>
          <c:showPercent val="0"/>
          <c:showBubbleSize val="0"/>
        </c:dLbls>
        <c:marker val="1"/>
        <c:smooth val="0"/>
        <c:axId val="190875136"/>
        <c:axId val="190877056"/>
      </c:lineChart>
      <c:dateAx>
        <c:axId val="190875136"/>
        <c:scaling>
          <c:orientation val="minMax"/>
        </c:scaling>
        <c:delete val="1"/>
        <c:axPos val="b"/>
        <c:numFmt formatCode="ge" sourceLinked="1"/>
        <c:majorTickMark val="none"/>
        <c:minorTickMark val="none"/>
        <c:tickLblPos val="none"/>
        <c:crossAx val="190877056"/>
        <c:crosses val="autoZero"/>
        <c:auto val="1"/>
        <c:lblOffset val="100"/>
        <c:baseTimeUnit val="years"/>
      </c:dateAx>
      <c:valAx>
        <c:axId val="190877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875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85.41</c:v>
                </c:pt>
                <c:pt idx="1">
                  <c:v>86.37</c:v>
                </c:pt>
                <c:pt idx="2">
                  <c:v>87.02</c:v>
                </c:pt>
                <c:pt idx="3">
                  <c:v>86.76</c:v>
                </c:pt>
                <c:pt idx="4">
                  <c:v>87.6</c:v>
                </c:pt>
              </c:numCache>
            </c:numRef>
          </c:val>
          <c:extLst xmlns:c16r2="http://schemas.microsoft.com/office/drawing/2015/06/chart">
            <c:ext xmlns:c16="http://schemas.microsoft.com/office/drawing/2014/chart" uri="{C3380CC4-5D6E-409C-BE32-E72D297353CC}">
              <c16:uniqueId val="{00000000-1C31-4FEE-B5C3-AE8992B9C321}"/>
            </c:ext>
          </c:extLst>
        </c:ser>
        <c:dLbls>
          <c:showLegendKey val="0"/>
          <c:showVal val="0"/>
          <c:showCatName val="0"/>
          <c:showSerName val="0"/>
          <c:showPercent val="0"/>
          <c:showBubbleSize val="0"/>
        </c:dLbls>
        <c:gapWidth val="150"/>
        <c:axId val="190609280"/>
        <c:axId val="1906155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70.14</c:v>
                </c:pt>
                <c:pt idx="1">
                  <c:v>68.83</c:v>
                </c:pt>
                <c:pt idx="2">
                  <c:v>68.459999999999994</c:v>
                </c:pt>
                <c:pt idx="3">
                  <c:v>83.06</c:v>
                </c:pt>
                <c:pt idx="4">
                  <c:v>83.32</c:v>
                </c:pt>
              </c:numCache>
            </c:numRef>
          </c:val>
          <c:smooth val="0"/>
          <c:extLst xmlns:c16r2="http://schemas.microsoft.com/office/drawing/2015/06/chart">
            <c:ext xmlns:c16="http://schemas.microsoft.com/office/drawing/2014/chart" uri="{C3380CC4-5D6E-409C-BE32-E72D297353CC}">
              <c16:uniqueId val="{00000001-1C31-4FEE-B5C3-AE8992B9C321}"/>
            </c:ext>
          </c:extLst>
        </c:ser>
        <c:dLbls>
          <c:showLegendKey val="0"/>
          <c:showVal val="0"/>
          <c:showCatName val="0"/>
          <c:showSerName val="0"/>
          <c:showPercent val="0"/>
          <c:showBubbleSize val="0"/>
        </c:dLbls>
        <c:marker val="1"/>
        <c:smooth val="0"/>
        <c:axId val="190609280"/>
        <c:axId val="190615552"/>
      </c:lineChart>
      <c:dateAx>
        <c:axId val="190609280"/>
        <c:scaling>
          <c:orientation val="minMax"/>
        </c:scaling>
        <c:delete val="1"/>
        <c:axPos val="b"/>
        <c:numFmt formatCode="ge" sourceLinked="1"/>
        <c:majorTickMark val="none"/>
        <c:minorTickMark val="none"/>
        <c:tickLblPos val="none"/>
        <c:crossAx val="190615552"/>
        <c:crosses val="autoZero"/>
        <c:auto val="1"/>
        <c:lblOffset val="100"/>
        <c:baseTimeUnit val="years"/>
      </c:dateAx>
      <c:valAx>
        <c:axId val="190615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609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65.11</c:v>
                </c:pt>
                <c:pt idx="1">
                  <c:v>65.459999999999994</c:v>
                </c:pt>
                <c:pt idx="2">
                  <c:v>65.05</c:v>
                </c:pt>
                <c:pt idx="3">
                  <c:v>60.92</c:v>
                </c:pt>
                <c:pt idx="4">
                  <c:v>75.06</c:v>
                </c:pt>
              </c:numCache>
            </c:numRef>
          </c:val>
          <c:extLst xmlns:c16r2="http://schemas.microsoft.com/office/drawing/2015/06/chart">
            <c:ext xmlns:c16="http://schemas.microsoft.com/office/drawing/2014/chart" uri="{C3380CC4-5D6E-409C-BE32-E72D297353CC}">
              <c16:uniqueId val="{00000000-7D2F-4455-8D90-7DA0A9A192B0}"/>
            </c:ext>
          </c:extLst>
        </c:ser>
        <c:dLbls>
          <c:showLegendKey val="0"/>
          <c:showVal val="0"/>
          <c:showCatName val="0"/>
          <c:showSerName val="0"/>
          <c:showPercent val="0"/>
          <c:showBubbleSize val="0"/>
        </c:dLbls>
        <c:gapWidth val="150"/>
        <c:axId val="190158720"/>
        <c:axId val="190173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D2F-4455-8D90-7DA0A9A192B0}"/>
            </c:ext>
          </c:extLst>
        </c:ser>
        <c:dLbls>
          <c:showLegendKey val="0"/>
          <c:showVal val="0"/>
          <c:showCatName val="0"/>
          <c:showSerName val="0"/>
          <c:showPercent val="0"/>
          <c:showBubbleSize val="0"/>
        </c:dLbls>
        <c:marker val="1"/>
        <c:smooth val="0"/>
        <c:axId val="190158720"/>
        <c:axId val="190173184"/>
      </c:lineChart>
      <c:dateAx>
        <c:axId val="190158720"/>
        <c:scaling>
          <c:orientation val="minMax"/>
        </c:scaling>
        <c:delete val="1"/>
        <c:axPos val="b"/>
        <c:numFmt formatCode="ge" sourceLinked="1"/>
        <c:majorTickMark val="none"/>
        <c:minorTickMark val="none"/>
        <c:tickLblPos val="none"/>
        <c:crossAx val="190173184"/>
        <c:crosses val="autoZero"/>
        <c:auto val="1"/>
        <c:lblOffset val="100"/>
        <c:baseTimeUnit val="years"/>
      </c:dateAx>
      <c:valAx>
        <c:axId val="190173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158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BFA-47CC-BBF1-C6AE9309C91E}"/>
            </c:ext>
          </c:extLst>
        </c:ser>
        <c:dLbls>
          <c:showLegendKey val="0"/>
          <c:showVal val="0"/>
          <c:showCatName val="0"/>
          <c:showSerName val="0"/>
          <c:showPercent val="0"/>
          <c:showBubbleSize val="0"/>
        </c:dLbls>
        <c:gapWidth val="150"/>
        <c:axId val="190523648"/>
        <c:axId val="190546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BFA-47CC-BBF1-C6AE9309C91E}"/>
            </c:ext>
          </c:extLst>
        </c:ser>
        <c:dLbls>
          <c:showLegendKey val="0"/>
          <c:showVal val="0"/>
          <c:showCatName val="0"/>
          <c:showSerName val="0"/>
          <c:showPercent val="0"/>
          <c:showBubbleSize val="0"/>
        </c:dLbls>
        <c:marker val="1"/>
        <c:smooth val="0"/>
        <c:axId val="190523648"/>
        <c:axId val="190546304"/>
      </c:lineChart>
      <c:dateAx>
        <c:axId val="190523648"/>
        <c:scaling>
          <c:orientation val="minMax"/>
        </c:scaling>
        <c:delete val="1"/>
        <c:axPos val="b"/>
        <c:numFmt formatCode="ge" sourceLinked="1"/>
        <c:majorTickMark val="none"/>
        <c:minorTickMark val="none"/>
        <c:tickLblPos val="none"/>
        <c:crossAx val="190546304"/>
        <c:crosses val="autoZero"/>
        <c:auto val="1"/>
        <c:lblOffset val="100"/>
        <c:baseTimeUnit val="years"/>
      </c:dateAx>
      <c:valAx>
        <c:axId val="190546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523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745-47CD-A2D6-8480BF436101}"/>
            </c:ext>
          </c:extLst>
        </c:ser>
        <c:dLbls>
          <c:showLegendKey val="0"/>
          <c:showVal val="0"/>
          <c:showCatName val="0"/>
          <c:showSerName val="0"/>
          <c:showPercent val="0"/>
          <c:showBubbleSize val="0"/>
        </c:dLbls>
        <c:gapWidth val="150"/>
        <c:axId val="190560896"/>
        <c:axId val="190567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745-47CD-A2D6-8480BF436101}"/>
            </c:ext>
          </c:extLst>
        </c:ser>
        <c:dLbls>
          <c:showLegendKey val="0"/>
          <c:showVal val="0"/>
          <c:showCatName val="0"/>
          <c:showSerName val="0"/>
          <c:showPercent val="0"/>
          <c:showBubbleSize val="0"/>
        </c:dLbls>
        <c:marker val="1"/>
        <c:smooth val="0"/>
        <c:axId val="190560896"/>
        <c:axId val="190567168"/>
      </c:lineChart>
      <c:dateAx>
        <c:axId val="190560896"/>
        <c:scaling>
          <c:orientation val="minMax"/>
        </c:scaling>
        <c:delete val="1"/>
        <c:axPos val="b"/>
        <c:numFmt formatCode="ge" sourceLinked="1"/>
        <c:majorTickMark val="none"/>
        <c:minorTickMark val="none"/>
        <c:tickLblPos val="none"/>
        <c:crossAx val="190567168"/>
        <c:crosses val="autoZero"/>
        <c:auto val="1"/>
        <c:lblOffset val="100"/>
        <c:baseTimeUnit val="years"/>
      </c:dateAx>
      <c:valAx>
        <c:axId val="190567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560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130-4552-9ADD-3761497CF689}"/>
            </c:ext>
          </c:extLst>
        </c:ser>
        <c:dLbls>
          <c:showLegendKey val="0"/>
          <c:showVal val="0"/>
          <c:showCatName val="0"/>
          <c:showSerName val="0"/>
          <c:showPercent val="0"/>
          <c:showBubbleSize val="0"/>
        </c:dLbls>
        <c:gapWidth val="150"/>
        <c:axId val="190289024"/>
        <c:axId val="190290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130-4552-9ADD-3761497CF689}"/>
            </c:ext>
          </c:extLst>
        </c:ser>
        <c:dLbls>
          <c:showLegendKey val="0"/>
          <c:showVal val="0"/>
          <c:showCatName val="0"/>
          <c:showSerName val="0"/>
          <c:showPercent val="0"/>
          <c:showBubbleSize val="0"/>
        </c:dLbls>
        <c:marker val="1"/>
        <c:smooth val="0"/>
        <c:axId val="190289024"/>
        <c:axId val="190290944"/>
      </c:lineChart>
      <c:dateAx>
        <c:axId val="190289024"/>
        <c:scaling>
          <c:orientation val="minMax"/>
        </c:scaling>
        <c:delete val="1"/>
        <c:axPos val="b"/>
        <c:numFmt formatCode="ge" sourceLinked="1"/>
        <c:majorTickMark val="none"/>
        <c:minorTickMark val="none"/>
        <c:tickLblPos val="none"/>
        <c:crossAx val="190290944"/>
        <c:crosses val="autoZero"/>
        <c:auto val="1"/>
        <c:lblOffset val="100"/>
        <c:baseTimeUnit val="years"/>
      </c:dateAx>
      <c:valAx>
        <c:axId val="190290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289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8B0-4F2A-B7E7-C82C3BC8DD90}"/>
            </c:ext>
          </c:extLst>
        </c:ser>
        <c:dLbls>
          <c:showLegendKey val="0"/>
          <c:showVal val="0"/>
          <c:showCatName val="0"/>
          <c:showSerName val="0"/>
          <c:showPercent val="0"/>
          <c:showBubbleSize val="0"/>
        </c:dLbls>
        <c:gapWidth val="150"/>
        <c:axId val="190334848"/>
        <c:axId val="190341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8B0-4F2A-B7E7-C82C3BC8DD90}"/>
            </c:ext>
          </c:extLst>
        </c:ser>
        <c:dLbls>
          <c:showLegendKey val="0"/>
          <c:showVal val="0"/>
          <c:showCatName val="0"/>
          <c:showSerName val="0"/>
          <c:showPercent val="0"/>
          <c:showBubbleSize val="0"/>
        </c:dLbls>
        <c:marker val="1"/>
        <c:smooth val="0"/>
        <c:axId val="190334848"/>
        <c:axId val="190341120"/>
      </c:lineChart>
      <c:dateAx>
        <c:axId val="190334848"/>
        <c:scaling>
          <c:orientation val="minMax"/>
        </c:scaling>
        <c:delete val="1"/>
        <c:axPos val="b"/>
        <c:numFmt formatCode="ge" sourceLinked="1"/>
        <c:majorTickMark val="none"/>
        <c:minorTickMark val="none"/>
        <c:tickLblPos val="none"/>
        <c:crossAx val="190341120"/>
        <c:crosses val="autoZero"/>
        <c:auto val="1"/>
        <c:lblOffset val="100"/>
        <c:baseTimeUnit val="years"/>
      </c:dateAx>
      <c:valAx>
        <c:axId val="190341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334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969.23</c:v>
                </c:pt>
                <c:pt idx="1">
                  <c:v>647.89</c:v>
                </c:pt>
                <c:pt idx="2">
                  <c:v>2039.15</c:v>
                </c:pt>
                <c:pt idx="3">
                  <c:v>590.03</c:v>
                </c:pt>
                <c:pt idx="4">
                  <c:v>507.82</c:v>
                </c:pt>
              </c:numCache>
            </c:numRef>
          </c:val>
          <c:extLst xmlns:c16r2="http://schemas.microsoft.com/office/drawing/2015/06/chart">
            <c:ext xmlns:c16="http://schemas.microsoft.com/office/drawing/2014/chart" uri="{C3380CC4-5D6E-409C-BE32-E72D297353CC}">
              <c16:uniqueId val="{00000000-000C-4EB4-9439-AC85AA7A131B}"/>
            </c:ext>
          </c:extLst>
        </c:ser>
        <c:dLbls>
          <c:showLegendKey val="0"/>
          <c:showVal val="0"/>
          <c:showCatName val="0"/>
          <c:showSerName val="0"/>
          <c:showPercent val="0"/>
          <c:showBubbleSize val="0"/>
        </c:dLbls>
        <c:gapWidth val="150"/>
        <c:axId val="190460288"/>
        <c:axId val="1904622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1671.86</c:v>
                </c:pt>
                <c:pt idx="1">
                  <c:v>1673.47</c:v>
                </c:pt>
                <c:pt idx="2">
                  <c:v>1592.72</c:v>
                </c:pt>
                <c:pt idx="3">
                  <c:v>1243.71</c:v>
                </c:pt>
                <c:pt idx="4">
                  <c:v>1194.1500000000001</c:v>
                </c:pt>
              </c:numCache>
            </c:numRef>
          </c:val>
          <c:smooth val="0"/>
          <c:extLst xmlns:c16r2="http://schemas.microsoft.com/office/drawing/2015/06/chart">
            <c:ext xmlns:c16="http://schemas.microsoft.com/office/drawing/2014/chart" uri="{C3380CC4-5D6E-409C-BE32-E72D297353CC}">
              <c16:uniqueId val="{00000001-000C-4EB4-9439-AC85AA7A131B}"/>
            </c:ext>
          </c:extLst>
        </c:ser>
        <c:dLbls>
          <c:showLegendKey val="0"/>
          <c:showVal val="0"/>
          <c:showCatName val="0"/>
          <c:showSerName val="0"/>
          <c:showPercent val="0"/>
          <c:showBubbleSize val="0"/>
        </c:dLbls>
        <c:marker val="1"/>
        <c:smooth val="0"/>
        <c:axId val="190460288"/>
        <c:axId val="190462208"/>
      </c:lineChart>
      <c:dateAx>
        <c:axId val="190460288"/>
        <c:scaling>
          <c:orientation val="minMax"/>
        </c:scaling>
        <c:delete val="1"/>
        <c:axPos val="b"/>
        <c:numFmt formatCode="ge" sourceLinked="1"/>
        <c:majorTickMark val="none"/>
        <c:minorTickMark val="none"/>
        <c:tickLblPos val="none"/>
        <c:crossAx val="190462208"/>
        <c:crosses val="autoZero"/>
        <c:auto val="1"/>
        <c:lblOffset val="100"/>
        <c:baseTimeUnit val="years"/>
      </c:dateAx>
      <c:valAx>
        <c:axId val="190462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460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47.32</c:v>
                </c:pt>
                <c:pt idx="1">
                  <c:v>47.84</c:v>
                </c:pt>
                <c:pt idx="2">
                  <c:v>47.6</c:v>
                </c:pt>
                <c:pt idx="3">
                  <c:v>47.83</c:v>
                </c:pt>
                <c:pt idx="4">
                  <c:v>65.45</c:v>
                </c:pt>
              </c:numCache>
            </c:numRef>
          </c:val>
          <c:extLst xmlns:c16r2="http://schemas.microsoft.com/office/drawing/2015/06/chart">
            <c:ext xmlns:c16="http://schemas.microsoft.com/office/drawing/2014/chart" uri="{C3380CC4-5D6E-409C-BE32-E72D297353CC}">
              <c16:uniqueId val="{00000000-136F-47B7-8A64-CF4484E74564}"/>
            </c:ext>
          </c:extLst>
        </c:ser>
        <c:dLbls>
          <c:showLegendKey val="0"/>
          <c:showVal val="0"/>
          <c:showCatName val="0"/>
          <c:showSerName val="0"/>
          <c:showPercent val="0"/>
          <c:showBubbleSize val="0"/>
        </c:dLbls>
        <c:gapWidth val="150"/>
        <c:axId val="190481152"/>
        <c:axId val="1904830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50.54</c:v>
                </c:pt>
                <c:pt idx="1">
                  <c:v>49.22</c:v>
                </c:pt>
                <c:pt idx="2">
                  <c:v>53.7</c:v>
                </c:pt>
                <c:pt idx="3">
                  <c:v>74.3</c:v>
                </c:pt>
                <c:pt idx="4">
                  <c:v>72.260000000000005</c:v>
                </c:pt>
              </c:numCache>
            </c:numRef>
          </c:val>
          <c:smooth val="0"/>
          <c:extLst xmlns:c16r2="http://schemas.microsoft.com/office/drawing/2015/06/chart">
            <c:ext xmlns:c16="http://schemas.microsoft.com/office/drawing/2014/chart" uri="{C3380CC4-5D6E-409C-BE32-E72D297353CC}">
              <c16:uniqueId val="{00000001-136F-47B7-8A64-CF4484E74564}"/>
            </c:ext>
          </c:extLst>
        </c:ser>
        <c:dLbls>
          <c:showLegendKey val="0"/>
          <c:showVal val="0"/>
          <c:showCatName val="0"/>
          <c:showSerName val="0"/>
          <c:showPercent val="0"/>
          <c:showBubbleSize val="0"/>
        </c:dLbls>
        <c:marker val="1"/>
        <c:smooth val="0"/>
        <c:axId val="190481152"/>
        <c:axId val="190483072"/>
      </c:lineChart>
      <c:dateAx>
        <c:axId val="190481152"/>
        <c:scaling>
          <c:orientation val="minMax"/>
        </c:scaling>
        <c:delete val="1"/>
        <c:axPos val="b"/>
        <c:numFmt formatCode="ge" sourceLinked="1"/>
        <c:majorTickMark val="none"/>
        <c:minorTickMark val="none"/>
        <c:tickLblPos val="none"/>
        <c:crossAx val="190483072"/>
        <c:crosses val="autoZero"/>
        <c:auto val="1"/>
        <c:lblOffset val="100"/>
        <c:baseTimeUnit val="years"/>
      </c:dateAx>
      <c:valAx>
        <c:axId val="190483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481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321.60000000000002</c:v>
                </c:pt>
                <c:pt idx="1">
                  <c:v>319.36</c:v>
                </c:pt>
                <c:pt idx="2">
                  <c:v>323.70999999999998</c:v>
                </c:pt>
                <c:pt idx="3">
                  <c:v>324.17</c:v>
                </c:pt>
                <c:pt idx="4">
                  <c:v>235.97</c:v>
                </c:pt>
              </c:numCache>
            </c:numRef>
          </c:val>
          <c:extLst xmlns:c16r2="http://schemas.microsoft.com/office/drawing/2015/06/chart">
            <c:ext xmlns:c16="http://schemas.microsoft.com/office/drawing/2014/chart" uri="{C3380CC4-5D6E-409C-BE32-E72D297353CC}">
              <c16:uniqueId val="{00000000-C582-437A-92F7-12683F16D792}"/>
            </c:ext>
          </c:extLst>
        </c:ser>
        <c:dLbls>
          <c:showLegendKey val="0"/>
          <c:showVal val="0"/>
          <c:showCatName val="0"/>
          <c:showSerName val="0"/>
          <c:showPercent val="0"/>
          <c:showBubbleSize val="0"/>
        </c:dLbls>
        <c:gapWidth val="150"/>
        <c:axId val="190858368"/>
        <c:axId val="190860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320.36</c:v>
                </c:pt>
                <c:pt idx="1">
                  <c:v>332.02</c:v>
                </c:pt>
                <c:pt idx="2">
                  <c:v>300.35000000000002</c:v>
                </c:pt>
                <c:pt idx="3">
                  <c:v>221.81</c:v>
                </c:pt>
                <c:pt idx="4">
                  <c:v>230.02</c:v>
                </c:pt>
              </c:numCache>
            </c:numRef>
          </c:val>
          <c:smooth val="0"/>
          <c:extLst xmlns:c16r2="http://schemas.microsoft.com/office/drawing/2015/06/chart">
            <c:ext xmlns:c16="http://schemas.microsoft.com/office/drawing/2014/chart" uri="{C3380CC4-5D6E-409C-BE32-E72D297353CC}">
              <c16:uniqueId val="{00000001-C582-437A-92F7-12683F16D792}"/>
            </c:ext>
          </c:extLst>
        </c:ser>
        <c:dLbls>
          <c:showLegendKey val="0"/>
          <c:showVal val="0"/>
          <c:showCatName val="0"/>
          <c:showSerName val="0"/>
          <c:showPercent val="0"/>
          <c:showBubbleSize val="0"/>
        </c:dLbls>
        <c:marker val="1"/>
        <c:smooth val="0"/>
        <c:axId val="190858368"/>
        <c:axId val="190860288"/>
      </c:lineChart>
      <c:dateAx>
        <c:axId val="190858368"/>
        <c:scaling>
          <c:orientation val="minMax"/>
        </c:scaling>
        <c:delete val="1"/>
        <c:axPos val="b"/>
        <c:numFmt formatCode="ge" sourceLinked="1"/>
        <c:majorTickMark val="none"/>
        <c:minorTickMark val="none"/>
        <c:tickLblPos val="none"/>
        <c:crossAx val="190860288"/>
        <c:crosses val="autoZero"/>
        <c:auto val="1"/>
        <c:lblOffset val="100"/>
        <c:baseTimeUnit val="years"/>
      </c:dateAx>
      <c:valAx>
        <c:axId val="190860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858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【1,209.40】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【219.46】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【74.48】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H1" zoomScale="145" zoomScaleNormal="145"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山形県　舟形町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特定環境保全公共下水道</v>
      </c>
      <c r="Q8" s="48"/>
      <c r="R8" s="48"/>
      <c r="S8" s="48"/>
      <c r="T8" s="48"/>
      <c r="U8" s="48"/>
      <c r="V8" s="48"/>
      <c r="W8" s="48" t="str">
        <f>データ!L6</f>
        <v>D2</v>
      </c>
      <c r="X8" s="48"/>
      <c r="Y8" s="48"/>
      <c r="Z8" s="48"/>
      <c r="AA8" s="48"/>
      <c r="AB8" s="48"/>
      <c r="AC8" s="48"/>
      <c r="AD8" s="49" t="str">
        <f>データ!$M$6</f>
        <v>非設置</v>
      </c>
      <c r="AE8" s="49"/>
      <c r="AF8" s="49"/>
      <c r="AG8" s="49"/>
      <c r="AH8" s="49"/>
      <c r="AI8" s="49"/>
      <c r="AJ8" s="49"/>
      <c r="AK8" s="3"/>
      <c r="AL8" s="50">
        <f>データ!S6</f>
        <v>5378</v>
      </c>
      <c r="AM8" s="50"/>
      <c r="AN8" s="50"/>
      <c r="AO8" s="50"/>
      <c r="AP8" s="50"/>
      <c r="AQ8" s="50"/>
      <c r="AR8" s="50"/>
      <c r="AS8" s="50"/>
      <c r="AT8" s="45">
        <f>データ!T6</f>
        <v>119.04</v>
      </c>
      <c r="AU8" s="45"/>
      <c r="AV8" s="45"/>
      <c r="AW8" s="45"/>
      <c r="AX8" s="45"/>
      <c r="AY8" s="45"/>
      <c r="AZ8" s="45"/>
      <c r="BA8" s="45"/>
      <c r="BB8" s="45">
        <f>データ!U6</f>
        <v>45.18</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45.55</v>
      </c>
      <c r="Q10" s="45"/>
      <c r="R10" s="45"/>
      <c r="S10" s="45"/>
      <c r="T10" s="45"/>
      <c r="U10" s="45"/>
      <c r="V10" s="45"/>
      <c r="W10" s="45">
        <f>データ!Q6</f>
        <v>84.97</v>
      </c>
      <c r="X10" s="45"/>
      <c r="Y10" s="45"/>
      <c r="Z10" s="45"/>
      <c r="AA10" s="45"/>
      <c r="AB10" s="45"/>
      <c r="AC10" s="45"/>
      <c r="AD10" s="50">
        <f>データ!R6</f>
        <v>3024</v>
      </c>
      <c r="AE10" s="50"/>
      <c r="AF10" s="50"/>
      <c r="AG10" s="50"/>
      <c r="AH10" s="50"/>
      <c r="AI10" s="50"/>
      <c r="AJ10" s="50"/>
      <c r="AK10" s="2"/>
      <c r="AL10" s="50">
        <f>データ!V6</f>
        <v>2427</v>
      </c>
      <c r="AM10" s="50"/>
      <c r="AN10" s="50"/>
      <c r="AO10" s="50"/>
      <c r="AP10" s="50"/>
      <c r="AQ10" s="50"/>
      <c r="AR10" s="50"/>
      <c r="AS10" s="50"/>
      <c r="AT10" s="45">
        <f>データ!W6</f>
        <v>0.89</v>
      </c>
      <c r="AU10" s="45"/>
      <c r="AV10" s="45"/>
      <c r="AW10" s="45"/>
      <c r="AX10" s="45"/>
      <c r="AY10" s="45"/>
      <c r="AZ10" s="45"/>
      <c r="BA10" s="45"/>
      <c r="BB10" s="45">
        <f>データ!X6</f>
        <v>2726.97</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109</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110</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111</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【1,209.40】</v>
      </c>
      <c r="I86" s="26" t="str">
        <f>データ!CA6</f>
        <v>【74.48】</v>
      </c>
      <c r="J86" s="26" t="str">
        <f>データ!CL6</f>
        <v>【219.46】</v>
      </c>
      <c r="K86" s="26" t="str">
        <f>データ!CW6</f>
        <v>【42.82】</v>
      </c>
      <c r="L86" s="26" t="str">
        <f>データ!DH6</f>
        <v>【83.36】</v>
      </c>
      <c r="M86" s="26" t="s">
        <v>43</v>
      </c>
      <c r="N86" s="26" t="s">
        <v>43</v>
      </c>
      <c r="O86" s="26" t="str">
        <f>データ!EO6</f>
        <v>【0.12】</v>
      </c>
    </row>
  </sheetData>
  <sheetProtection algorithmName="SHA-512" hashValue="6Jb7zpgalPm5Gjlu7qB03JXbYCSClxMKdDh5n+Um71Qbgj+3tGyV2BQts7LRhb3TdIULENulfcQFIW9PfDIY9w==" saltValue="OpRz3vohkxoPymkVxp24X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6" t="s">
        <v>53</v>
      </c>
      <c r="I3" s="77"/>
      <c r="J3" s="77"/>
      <c r="K3" s="77"/>
      <c r="L3" s="77"/>
      <c r="M3" s="77"/>
      <c r="N3" s="77"/>
      <c r="O3" s="77"/>
      <c r="P3" s="77"/>
      <c r="Q3" s="77"/>
      <c r="R3" s="77"/>
      <c r="S3" s="77"/>
      <c r="T3" s="77"/>
      <c r="U3" s="77"/>
      <c r="V3" s="77"/>
      <c r="W3" s="77"/>
      <c r="X3" s="78"/>
      <c r="Y3" s="82" t="s">
        <v>54</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28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55</v>
      </c>
      <c r="B4" s="30"/>
      <c r="C4" s="30"/>
      <c r="D4" s="30"/>
      <c r="E4" s="30"/>
      <c r="F4" s="30"/>
      <c r="G4" s="30"/>
      <c r="H4" s="79"/>
      <c r="I4" s="80"/>
      <c r="J4" s="80"/>
      <c r="K4" s="80"/>
      <c r="L4" s="80"/>
      <c r="M4" s="80"/>
      <c r="N4" s="80"/>
      <c r="O4" s="80"/>
      <c r="P4" s="80"/>
      <c r="Q4" s="80"/>
      <c r="R4" s="80"/>
      <c r="S4" s="80"/>
      <c r="T4" s="80"/>
      <c r="U4" s="80"/>
      <c r="V4" s="80"/>
      <c r="W4" s="80"/>
      <c r="X4" s="81"/>
      <c r="Y4" s="75" t="s">
        <v>56</v>
      </c>
      <c r="Z4" s="75"/>
      <c r="AA4" s="75"/>
      <c r="AB4" s="75"/>
      <c r="AC4" s="75"/>
      <c r="AD4" s="75"/>
      <c r="AE4" s="75"/>
      <c r="AF4" s="75"/>
      <c r="AG4" s="75"/>
      <c r="AH4" s="75"/>
      <c r="AI4" s="75"/>
      <c r="AJ4" s="75" t="s">
        <v>57</v>
      </c>
      <c r="AK4" s="75"/>
      <c r="AL4" s="75"/>
      <c r="AM4" s="75"/>
      <c r="AN4" s="75"/>
      <c r="AO4" s="75"/>
      <c r="AP4" s="75"/>
      <c r="AQ4" s="75"/>
      <c r="AR4" s="75"/>
      <c r="AS4" s="75"/>
      <c r="AT4" s="75"/>
      <c r="AU4" s="75" t="s">
        <v>58</v>
      </c>
      <c r="AV4" s="75"/>
      <c r="AW4" s="75"/>
      <c r="AX4" s="75"/>
      <c r="AY4" s="75"/>
      <c r="AZ4" s="75"/>
      <c r="BA4" s="75"/>
      <c r="BB4" s="75"/>
      <c r="BC4" s="75"/>
      <c r="BD4" s="75"/>
      <c r="BE4" s="75"/>
      <c r="BF4" s="75" t="s">
        <v>59</v>
      </c>
      <c r="BG4" s="75"/>
      <c r="BH4" s="75"/>
      <c r="BI4" s="75"/>
      <c r="BJ4" s="75"/>
      <c r="BK4" s="75"/>
      <c r="BL4" s="75"/>
      <c r="BM4" s="75"/>
      <c r="BN4" s="75"/>
      <c r="BO4" s="75"/>
      <c r="BP4" s="75"/>
      <c r="BQ4" s="75" t="s">
        <v>60</v>
      </c>
      <c r="BR4" s="75"/>
      <c r="BS4" s="75"/>
      <c r="BT4" s="75"/>
      <c r="BU4" s="75"/>
      <c r="BV4" s="75"/>
      <c r="BW4" s="75"/>
      <c r="BX4" s="75"/>
      <c r="BY4" s="75"/>
      <c r="BZ4" s="75"/>
      <c r="CA4" s="75"/>
      <c r="CB4" s="75" t="s">
        <v>61</v>
      </c>
      <c r="CC4" s="75"/>
      <c r="CD4" s="75"/>
      <c r="CE4" s="75"/>
      <c r="CF4" s="75"/>
      <c r="CG4" s="75"/>
      <c r="CH4" s="75"/>
      <c r="CI4" s="75"/>
      <c r="CJ4" s="75"/>
      <c r="CK4" s="75"/>
      <c r="CL4" s="75"/>
      <c r="CM4" s="75" t="s">
        <v>62</v>
      </c>
      <c r="CN4" s="75"/>
      <c r="CO4" s="75"/>
      <c r="CP4" s="75"/>
      <c r="CQ4" s="75"/>
      <c r="CR4" s="75"/>
      <c r="CS4" s="75"/>
      <c r="CT4" s="75"/>
      <c r="CU4" s="75"/>
      <c r="CV4" s="75"/>
      <c r="CW4" s="75"/>
      <c r="CX4" s="75" t="s">
        <v>63</v>
      </c>
      <c r="CY4" s="75"/>
      <c r="CZ4" s="75"/>
      <c r="DA4" s="75"/>
      <c r="DB4" s="75"/>
      <c r="DC4" s="75"/>
      <c r="DD4" s="75"/>
      <c r="DE4" s="75"/>
      <c r="DF4" s="75"/>
      <c r="DG4" s="75"/>
      <c r="DH4" s="75"/>
      <c r="DI4" s="75" t="s">
        <v>64</v>
      </c>
      <c r="DJ4" s="75"/>
      <c r="DK4" s="75"/>
      <c r="DL4" s="75"/>
      <c r="DM4" s="75"/>
      <c r="DN4" s="75"/>
      <c r="DO4" s="75"/>
      <c r="DP4" s="75"/>
      <c r="DQ4" s="75"/>
      <c r="DR4" s="75"/>
      <c r="DS4" s="75"/>
      <c r="DT4" s="75" t="s">
        <v>65</v>
      </c>
      <c r="DU4" s="75"/>
      <c r="DV4" s="75"/>
      <c r="DW4" s="75"/>
      <c r="DX4" s="75"/>
      <c r="DY4" s="75"/>
      <c r="DZ4" s="75"/>
      <c r="EA4" s="75"/>
      <c r="EB4" s="75"/>
      <c r="EC4" s="75"/>
      <c r="ED4" s="75"/>
      <c r="EE4" s="75" t="s">
        <v>66</v>
      </c>
      <c r="EF4" s="75"/>
      <c r="EG4" s="75"/>
      <c r="EH4" s="75"/>
      <c r="EI4" s="75"/>
      <c r="EJ4" s="75"/>
      <c r="EK4" s="75"/>
      <c r="EL4" s="75"/>
      <c r="EM4" s="75"/>
      <c r="EN4" s="75"/>
      <c r="EO4" s="75"/>
    </row>
    <row r="5" spans="1:145"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5" s="36" customFormat="1" x14ac:dyDescent="0.15">
      <c r="A6" s="28" t="s">
        <v>95</v>
      </c>
      <c r="B6" s="33">
        <f>B7</f>
        <v>2018</v>
      </c>
      <c r="C6" s="33">
        <f t="shared" ref="C6:X6" si="3">C7</f>
        <v>63631</v>
      </c>
      <c r="D6" s="33">
        <f t="shared" si="3"/>
        <v>47</v>
      </c>
      <c r="E6" s="33">
        <f t="shared" si="3"/>
        <v>17</v>
      </c>
      <c r="F6" s="33">
        <f t="shared" si="3"/>
        <v>4</v>
      </c>
      <c r="G6" s="33">
        <f t="shared" si="3"/>
        <v>0</v>
      </c>
      <c r="H6" s="33" t="str">
        <f t="shared" si="3"/>
        <v>山形県　舟形町</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45.55</v>
      </c>
      <c r="Q6" s="34">
        <f t="shared" si="3"/>
        <v>84.97</v>
      </c>
      <c r="R6" s="34">
        <f t="shared" si="3"/>
        <v>3024</v>
      </c>
      <c r="S6" s="34">
        <f t="shared" si="3"/>
        <v>5378</v>
      </c>
      <c r="T6" s="34">
        <f t="shared" si="3"/>
        <v>119.04</v>
      </c>
      <c r="U6" s="34">
        <f t="shared" si="3"/>
        <v>45.18</v>
      </c>
      <c r="V6" s="34">
        <f t="shared" si="3"/>
        <v>2427</v>
      </c>
      <c r="W6" s="34">
        <f t="shared" si="3"/>
        <v>0.89</v>
      </c>
      <c r="X6" s="34">
        <f t="shared" si="3"/>
        <v>2726.97</v>
      </c>
      <c r="Y6" s="35">
        <f>IF(Y7="",NA(),Y7)</f>
        <v>65.11</v>
      </c>
      <c r="Z6" s="35">
        <f t="shared" ref="Z6:AH6" si="4">IF(Z7="",NA(),Z7)</f>
        <v>65.459999999999994</v>
      </c>
      <c r="AA6" s="35">
        <f t="shared" si="4"/>
        <v>65.05</v>
      </c>
      <c r="AB6" s="35">
        <f t="shared" si="4"/>
        <v>60.92</v>
      </c>
      <c r="AC6" s="35">
        <f t="shared" si="4"/>
        <v>75.06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969.23</v>
      </c>
      <c r="BG6" s="35">
        <f t="shared" ref="BG6:BO6" si="7">IF(BG7="",NA(),BG7)</f>
        <v>647.89</v>
      </c>
      <c r="BH6" s="35">
        <f t="shared" si="7"/>
        <v>2039.15</v>
      </c>
      <c r="BI6" s="35">
        <f t="shared" si="7"/>
        <v>590.03</v>
      </c>
      <c r="BJ6" s="35">
        <f t="shared" si="7"/>
        <v>507.82</v>
      </c>
      <c r="BK6" s="35">
        <f t="shared" si="7"/>
        <v>1671.86</v>
      </c>
      <c r="BL6" s="35">
        <f t="shared" si="7"/>
        <v>1673.47</v>
      </c>
      <c r="BM6" s="35">
        <f t="shared" si="7"/>
        <v>1592.72</v>
      </c>
      <c r="BN6" s="35">
        <f t="shared" si="7"/>
        <v>1243.71</v>
      </c>
      <c r="BO6" s="35">
        <f t="shared" si="7"/>
        <v>1194.1500000000001</v>
      </c>
      <c r="BP6" s="34" t="str">
        <f>IF(BP7="","",IF(BP7="-","【-】","【"&amp;SUBSTITUTE(TEXT(BP7,"#,##0.00"),"-","△")&amp;"】"))</f>
        <v>【1,209.40】</v>
      </c>
      <c r="BQ6" s="35">
        <f>IF(BQ7="",NA(),BQ7)</f>
        <v>47.32</v>
      </c>
      <c r="BR6" s="35">
        <f t="shared" ref="BR6:BZ6" si="8">IF(BR7="",NA(),BR7)</f>
        <v>47.84</v>
      </c>
      <c r="BS6" s="35">
        <f t="shared" si="8"/>
        <v>47.6</v>
      </c>
      <c r="BT6" s="35">
        <f t="shared" si="8"/>
        <v>47.83</v>
      </c>
      <c r="BU6" s="35">
        <f t="shared" si="8"/>
        <v>65.45</v>
      </c>
      <c r="BV6" s="35">
        <f t="shared" si="8"/>
        <v>50.54</v>
      </c>
      <c r="BW6" s="35">
        <f t="shared" si="8"/>
        <v>49.22</v>
      </c>
      <c r="BX6" s="35">
        <f t="shared" si="8"/>
        <v>53.7</v>
      </c>
      <c r="BY6" s="35">
        <f t="shared" si="8"/>
        <v>74.3</v>
      </c>
      <c r="BZ6" s="35">
        <f t="shared" si="8"/>
        <v>72.260000000000005</v>
      </c>
      <c r="CA6" s="34" t="str">
        <f>IF(CA7="","",IF(CA7="-","【-】","【"&amp;SUBSTITUTE(TEXT(CA7,"#,##0.00"),"-","△")&amp;"】"))</f>
        <v>【74.48】</v>
      </c>
      <c r="CB6" s="35">
        <f>IF(CB7="",NA(),CB7)</f>
        <v>321.60000000000002</v>
      </c>
      <c r="CC6" s="35">
        <f t="shared" ref="CC6:CK6" si="9">IF(CC7="",NA(),CC7)</f>
        <v>319.36</v>
      </c>
      <c r="CD6" s="35">
        <f t="shared" si="9"/>
        <v>323.70999999999998</v>
      </c>
      <c r="CE6" s="35">
        <f t="shared" si="9"/>
        <v>324.17</v>
      </c>
      <c r="CF6" s="35">
        <f t="shared" si="9"/>
        <v>235.97</v>
      </c>
      <c r="CG6" s="35">
        <f t="shared" si="9"/>
        <v>320.36</v>
      </c>
      <c r="CH6" s="35">
        <f t="shared" si="9"/>
        <v>332.02</v>
      </c>
      <c r="CI6" s="35">
        <f t="shared" si="9"/>
        <v>300.35000000000002</v>
      </c>
      <c r="CJ6" s="35">
        <f t="shared" si="9"/>
        <v>221.81</v>
      </c>
      <c r="CK6" s="35">
        <f t="shared" si="9"/>
        <v>230.02</v>
      </c>
      <c r="CL6" s="34" t="str">
        <f>IF(CL7="","",IF(CL7="-","【-】","【"&amp;SUBSTITUTE(TEXT(CL7,"#,##0.00"),"-","△")&amp;"】"))</f>
        <v>【219.46】</v>
      </c>
      <c r="CM6" s="35">
        <f>IF(CM7="",NA(),CM7)</f>
        <v>58.57</v>
      </c>
      <c r="CN6" s="35">
        <f t="shared" ref="CN6:CV6" si="10">IF(CN7="",NA(),CN7)</f>
        <v>58.95</v>
      </c>
      <c r="CO6" s="35">
        <f t="shared" si="10"/>
        <v>58</v>
      </c>
      <c r="CP6" s="35">
        <f t="shared" si="10"/>
        <v>61.89</v>
      </c>
      <c r="CQ6" s="35">
        <f t="shared" si="10"/>
        <v>68.84</v>
      </c>
      <c r="CR6" s="35">
        <f t="shared" si="10"/>
        <v>34.74</v>
      </c>
      <c r="CS6" s="35">
        <f t="shared" si="10"/>
        <v>36.65</v>
      </c>
      <c r="CT6" s="35">
        <f t="shared" si="10"/>
        <v>37.72</v>
      </c>
      <c r="CU6" s="35">
        <f t="shared" si="10"/>
        <v>43.36</v>
      </c>
      <c r="CV6" s="35">
        <f t="shared" si="10"/>
        <v>42.56</v>
      </c>
      <c r="CW6" s="34" t="str">
        <f>IF(CW7="","",IF(CW7="-","【-】","【"&amp;SUBSTITUTE(TEXT(CW7,"#,##0.00"),"-","△")&amp;"】"))</f>
        <v>【42.82】</v>
      </c>
      <c r="CX6" s="35">
        <f>IF(CX7="",NA(),CX7)</f>
        <v>85.41</v>
      </c>
      <c r="CY6" s="35">
        <f t="shared" ref="CY6:DG6" si="11">IF(CY7="",NA(),CY7)</f>
        <v>86.37</v>
      </c>
      <c r="CZ6" s="35">
        <f t="shared" si="11"/>
        <v>87.02</v>
      </c>
      <c r="DA6" s="35">
        <f t="shared" si="11"/>
        <v>86.76</v>
      </c>
      <c r="DB6" s="35">
        <f t="shared" si="11"/>
        <v>87.6</v>
      </c>
      <c r="DC6" s="35">
        <f t="shared" si="11"/>
        <v>70.14</v>
      </c>
      <c r="DD6" s="35">
        <f t="shared" si="11"/>
        <v>68.83</v>
      </c>
      <c r="DE6" s="35">
        <f t="shared" si="11"/>
        <v>68.459999999999994</v>
      </c>
      <c r="DF6" s="35">
        <f t="shared" si="11"/>
        <v>83.06</v>
      </c>
      <c r="DG6" s="35">
        <f t="shared" si="11"/>
        <v>83.32</v>
      </c>
      <c r="DH6" s="34" t="str">
        <f>IF(DH7="","",IF(DH7="-","【-】","【"&amp;SUBSTITUTE(TEXT(DH7,"#,##0.00"),"-","△")&amp;"】"))</f>
        <v>【83.36】</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0.08</v>
      </c>
      <c r="EK6" s="35">
        <f t="shared" si="14"/>
        <v>0.26</v>
      </c>
      <c r="EL6" s="35">
        <f t="shared" si="14"/>
        <v>0.13</v>
      </c>
      <c r="EM6" s="35">
        <f t="shared" si="14"/>
        <v>0.09</v>
      </c>
      <c r="EN6" s="35">
        <f t="shared" si="14"/>
        <v>0.13</v>
      </c>
      <c r="EO6" s="34" t="str">
        <f>IF(EO7="","",IF(EO7="-","【-】","【"&amp;SUBSTITUTE(TEXT(EO7,"#,##0.00"),"-","△")&amp;"】"))</f>
        <v>【0.12】</v>
      </c>
    </row>
    <row r="7" spans="1:145" s="36" customFormat="1" x14ac:dyDescent="0.15">
      <c r="A7" s="28"/>
      <c r="B7" s="37">
        <v>2018</v>
      </c>
      <c r="C7" s="37">
        <v>63631</v>
      </c>
      <c r="D7" s="37">
        <v>47</v>
      </c>
      <c r="E7" s="37">
        <v>17</v>
      </c>
      <c r="F7" s="37">
        <v>4</v>
      </c>
      <c r="G7" s="37">
        <v>0</v>
      </c>
      <c r="H7" s="37" t="s">
        <v>96</v>
      </c>
      <c r="I7" s="37" t="s">
        <v>97</v>
      </c>
      <c r="J7" s="37" t="s">
        <v>98</v>
      </c>
      <c r="K7" s="37" t="s">
        <v>99</v>
      </c>
      <c r="L7" s="37" t="s">
        <v>100</v>
      </c>
      <c r="M7" s="37" t="s">
        <v>101</v>
      </c>
      <c r="N7" s="38" t="s">
        <v>102</v>
      </c>
      <c r="O7" s="38" t="s">
        <v>103</v>
      </c>
      <c r="P7" s="38">
        <v>45.55</v>
      </c>
      <c r="Q7" s="38">
        <v>84.97</v>
      </c>
      <c r="R7" s="38">
        <v>3024</v>
      </c>
      <c r="S7" s="38">
        <v>5378</v>
      </c>
      <c r="T7" s="38">
        <v>119.04</v>
      </c>
      <c r="U7" s="38">
        <v>45.18</v>
      </c>
      <c r="V7" s="38">
        <v>2427</v>
      </c>
      <c r="W7" s="38">
        <v>0.89</v>
      </c>
      <c r="X7" s="38">
        <v>2726.97</v>
      </c>
      <c r="Y7" s="38">
        <v>65.11</v>
      </c>
      <c r="Z7" s="38">
        <v>65.459999999999994</v>
      </c>
      <c r="AA7" s="38">
        <v>65.05</v>
      </c>
      <c r="AB7" s="38">
        <v>60.92</v>
      </c>
      <c r="AC7" s="38">
        <v>75.06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969.23</v>
      </c>
      <c r="BG7" s="38">
        <v>647.89</v>
      </c>
      <c r="BH7" s="38">
        <v>2039.15</v>
      </c>
      <c r="BI7" s="38">
        <v>590.03</v>
      </c>
      <c r="BJ7" s="38">
        <v>507.82</v>
      </c>
      <c r="BK7" s="38">
        <v>1671.86</v>
      </c>
      <c r="BL7" s="38">
        <v>1673.47</v>
      </c>
      <c r="BM7" s="38">
        <v>1592.72</v>
      </c>
      <c r="BN7" s="38">
        <v>1243.71</v>
      </c>
      <c r="BO7" s="38">
        <v>1194.1500000000001</v>
      </c>
      <c r="BP7" s="38">
        <v>1209.4000000000001</v>
      </c>
      <c r="BQ7" s="38">
        <v>47.32</v>
      </c>
      <c r="BR7" s="38">
        <v>47.84</v>
      </c>
      <c r="BS7" s="38">
        <v>47.6</v>
      </c>
      <c r="BT7" s="38">
        <v>47.83</v>
      </c>
      <c r="BU7" s="38">
        <v>65.45</v>
      </c>
      <c r="BV7" s="38">
        <v>50.54</v>
      </c>
      <c r="BW7" s="38">
        <v>49.22</v>
      </c>
      <c r="BX7" s="38">
        <v>53.7</v>
      </c>
      <c r="BY7" s="38">
        <v>74.3</v>
      </c>
      <c r="BZ7" s="38">
        <v>72.260000000000005</v>
      </c>
      <c r="CA7" s="38">
        <v>74.48</v>
      </c>
      <c r="CB7" s="38">
        <v>321.60000000000002</v>
      </c>
      <c r="CC7" s="38">
        <v>319.36</v>
      </c>
      <c r="CD7" s="38">
        <v>323.70999999999998</v>
      </c>
      <c r="CE7" s="38">
        <v>324.17</v>
      </c>
      <c r="CF7" s="38">
        <v>235.97</v>
      </c>
      <c r="CG7" s="38">
        <v>320.36</v>
      </c>
      <c r="CH7" s="38">
        <v>332.02</v>
      </c>
      <c r="CI7" s="38">
        <v>300.35000000000002</v>
      </c>
      <c r="CJ7" s="38">
        <v>221.81</v>
      </c>
      <c r="CK7" s="38">
        <v>230.02</v>
      </c>
      <c r="CL7" s="38">
        <v>219.46</v>
      </c>
      <c r="CM7" s="38">
        <v>58.57</v>
      </c>
      <c r="CN7" s="38">
        <v>58.95</v>
      </c>
      <c r="CO7" s="38">
        <v>58</v>
      </c>
      <c r="CP7" s="38">
        <v>61.89</v>
      </c>
      <c r="CQ7" s="38">
        <v>68.84</v>
      </c>
      <c r="CR7" s="38">
        <v>34.74</v>
      </c>
      <c r="CS7" s="38">
        <v>36.65</v>
      </c>
      <c r="CT7" s="38">
        <v>37.72</v>
      </c>
      <c r="CU7" s="38">
        <v>43.36</v>
      </c>
      <c r="CV7" s="38">
        <v>42.56</v>
      </c>
      <c r="CW7" s="38">
        <v>42.82</v>
      </c>
      <c r="CX7" s="38">
        <v>85.41</v>
      </c>
      <c r="CY7" s="38">
        <v>86.37</v>
      </c>
      <c r="CZ7" s="38">
        <v>87.02</v>
      </c>
      <c r="DA7" s="38">
        <v>86.76</v>
      </c>
      <c r="DB7" s="38">
        <v>87.6</v>
      </c>
      <c r="DC7" s="38">
        <v>70.14</v>
      </c>
      <c r="DD7" s="38">
        <v>68.83</v>
      </c>
      <c r="DE7" s="38">
        <v>68.459999999999994</v>
      </c>
      <c r="DF7" s="38">
        <v>83.06</v>
      </c>
      <c r="DG7" s="38">
        <v>83.32</v>
      </c>
      <c r="DH7" s="38">
        <v>83.36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0.08</v>
      </c>
      <c r="EK7" s="38">
        <v>0.26</v>
      </c>
      <c r="EL7" s="38">
        <v>0.13</v>
      </c>
      <c r="EM7" s="38">
        <v>0.09</v>
      </c>
      <c r="EN7" s="38">
        <v>0.13</v>
      </c>
      <c r="EO7" s="38">
        <v>0.12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104</v>
      </c>
      <c r="C9" s="40" t="s">
        <v>105</v>
      </c>
      <c r="D9" s="40" t="s">
        <v>106</v>
      </c>
      <c r="E9" s="40" t="s">
        <v>107</v>
      </c>
      <c r="F9" s="40" t="s">
        <v>108</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