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ishikawasv1\共有\07建設水道課\11管理係\管理係 (荒木)\８.下水道事業特別会計等\下水,農集排関係\経営戦略\下水道\【下水道・農集排】2016経営比較分析表\"/>
    </mc:Choice>
  </mc:AlternateContent>
  <workbookProtection workbookPassword="B319" lockStructure="1"/>
  <bookViews>
    <workbookView xWindow="0" yWindow="0" windowWidth="24000" windowHeight="921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P10" i="4"/>
  <c r="I10" i="4"/>
  <c r="B10"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<sst xmlns="http://schemas.openxmlformats.org/spreadsheetml/2006/main" count="240" uniqueCount="126">
  <si>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</si>
  <si>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</si>
  <si>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</si>
  <si>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</si>
  <si>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</si>
  <si>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</si>
  <si>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</si>
  <si>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</si>
  <si>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</si>
  <si>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</si>
  <si>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</si>
  <si>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</si>
  <si>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</si>
  <si>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</si>
  <si>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</si>
  <si>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</si>
  <si>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</si>
  <si>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</si>
  <si>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</si>
  <si>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</si>
  <si>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</si>
  <si>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</si>
  <si>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</si>
  <si>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</si>
  <si>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</si>
  <si>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</si>
  <si>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</si>
  <si>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</si>
  <si>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</si>
  <si>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</si>
  <si>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</si>
  <si>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</si>
  <si>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</si>
  <si>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</si>
  <si>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</si>
  <si>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</si>
  <si>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</si>
  <si>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</si>
  <si>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</si>
  <si>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</si>
  <si>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</si>
  <si>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</si>
  <si>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</si>
  <si>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</si>
  <si>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</si>
  <si>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</si>
  <si>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</si>
  <si>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</si>
  <si>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</si>
  <si>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</si>
  <si>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</si>
  <si>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</si>
  <si>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</si>
  <si>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</si>
  <si>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</si>
  <si>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</si>
  <si>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</si>
  <si>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</si>
  <si>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</si>
  <si>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</si>
  <si>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</si>
  <si>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</si>
  <si>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</si>
  <si>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</si>
  <si>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</si>
  <si>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</si>
  <si>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</si>
  <si>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</si>
  <si>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</si>
  <si>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</si>
  <si>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</si>
  <si>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</si>
  <si>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</si>
  <si>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</si>
  <si>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</si>
  <si>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</si>
  <si>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</si>
  <si>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</si>
  <si>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</si>
  <si>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</si>
  <si>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</si>
  <si>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</si>
  <si>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</si>
  <si>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</si>
  <si>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</si>
  <si>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</si>
  <si>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</si>
  <si>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</si>
  <si>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</si>
  <si>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</si>
  <si>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</si>
  <si>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</si>
  <si>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</si>
  <si>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</si>
  <si>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</si>
  <si>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</si>
  <si>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</si>
  <si>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</si>
  <si>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</si>
  <si>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</si>
  <si>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</si>
  <si>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</si>
  <si>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</si>
  <si>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</si>
  <si>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</si>
  <si>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</si>
  <si>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</si>
  <si>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</si>
  <si>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</si>
  <si>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</si>
  <si>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西川町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</si>
  <si>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</si>
  <si>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</si>
  <si>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</si>
  <si>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</si>
  <si>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</si>
  <si>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</si>
  <si>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</si>
  <si>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</si>
  <si>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</si>
  <si>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</si>
  <si>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</si>
  <si>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</si>
  <si>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「収益的収支比率」については、１００％に近い数値を維持しているものの、施設への投資による地方債償還の負担が毎年大きく、不採算分を一般会計繰入金に依存している状況である。
　また、「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一方、経営の効率性に関する経営指標である「経費回収率」は毎年１００％に近い数値であり、汚水処理に係る費用については概ね使用料で賄えているといえる。
　施設の効率性に関する経営指標については、「施設利用率」が平均を下回っているものの、「水洗化率」は１００％に近づいている。</t>
    <rPh sb="222" eb="224">
      <t>ケイヒ</t>
    </rPh>
    <rPh sb="329" eb="330">
      <t>チカ</t>
    </rPh>
    <phoneticPr fontId="7"/>
  </si>
  <si>
    <t>計画区域内の管渠整備については、平成９年に供用を開始し、ほぼ完了している。残りは地理的に困難な箇所のみとなっている。
　管渠の耐用年数である５０年の範囲内であることから、当面は管渠の状況を確認しながら、劣化した箇所については随時工事を行う予定であるが、今後大規模な修繕が予想されるものもあることから、計画的に行っていきたい。</t>
    <phoneticPr fontId="7"/>
  </si>
  <si>
    <t>　経営の健全性・効率性に関しては、地方債償還の額が毎年大きく、不採算分を一般会計繰入金に依存するなど財政的に厳しい状況である。
　平成28年度に経営戦略の策定を行い、水洗化率の向上を目標にし、今後町の財政状況を考慮しながら、維持管理面においても出来る限り経費削減を図っていく必要がある。設備の更新については、今後予想される大規模修繕に備え、計画的に行っていく。</t>
    <rPh sb="83" eb="86">
      <t>スイセンカ</t>
    </rPh>
    <rPh sb="86" eb="87">
      <t>リツ</t>
    </rPh>
    <rPh sb="88" eb="90">
      <t>コウジョウ</t>
    </rPh>
    <rPh sb="91" eb="93">
      <t>モクヒョウ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</si>
</sst>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53396776"/>
        <c:axId val="353389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353396776"/>
        <c:axId val="353389720"/>
      </c:lineChart>
      <c:dateAx>
        <c:axId val="353396776"/>
        <c:scaling>
          <c:orientation val="minMax"/>
        </c:scaling>
        <c:delete val="1"/>
        <c:axPos val="b"/>
        <c:numFmt formatCode="ge" sourceLinked="1"/>
        <c:majorTickMark val="none"/>
        <c:minorTickMark val="none"/>
        <c:tickLblPos val="none"/>
        <c:crossAx val="353389720"/>
        <c:crosses val="autoZero"/>
        <c:auto val="1"/>
        <c:lblOffset val="100"/>
        <c:baseTimeUnit val="years"/>
      </c:dateAx>
      <c:valAx>
        <c:axId val="353389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396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37.020000000000003</c:v>
                </c:pt>
                <c:pt idx="1">
                  <c:v>37.020000000000003</c:v>
                </c:pt>
                <c:pt idx="2">
                  <c:v>35.909999999999997</c:v>
                </c:pt>
                <c:pt idx="3">
                  <c:v>32.6</c:v>
                </c:pt>
                <c:pt idx="4">
                  <c:v>39.78</c:v>
                </c:pt>
              </c:numCache>
            </c:numRef>
          </c:val>
        </c:ser>
        <c:dLbls>
          <c:showLegendKey val="0"/>
          <c:showVal val="0"/>
          <c:showCatName val="0"/>
          <c:showSerName val="0"/>
          <c:showPercent val="0"/>
          <c:showBubbleSize val="0"/>
        </c:dLbls>
        <c:gapWidth val="150"/>
        <c:axId val="435145760"/>
        <c:axId val="435138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435145760"/>
        <c:axId val="435138312"/>
      </c:lineChart>
      <c:dateAx>
        <c:axId val="435145760"/>
        <c:scaling>
          <c:orientation val="minMax"/>
        </c:scaling>
        <c:delete val="1"/>
        <c:axPos val="b"/>
        <c:numFmt formatCode="ge" sourceLinked="1"/>
        <c:majorTickMark val="none"/>
        <c:minorTickMark val="none"/>
        <c:tickLblPos val="none"/>
        <c:crossAx val="435138312"/>
        <c:crosses val="autoZero"/>
        <c:auto val="1"/>
        <c:lblOffset val="100"/>
        <c:baseTimeUnit val="years"/>
      </c:dateAx>
      <c:valAx>
        <c:axId val="435138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14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93.79</c:v>
                </c:pt>
                <c:pt idx="1">
                  <c:v>94.02</c:v>
                </c:pt>
                <c:pt idx="2">
                  <c:v>94.06</c:v>
                </c:pt>
                <c:pt idx="3">
                  <c:v>95.79</c:v>
                </c:pt>
                <c:pt idx="4">
                  <c:v>96.93</c:v>
                </c:pt>
              </c:numCache>
            </c:numRef>
          </c:val>
        </c:ser>
        <c:dLbls>
          <c:showLegendKey val="0"/>
          <c:showVal val="0"/>
          <c:showCatName val="0"/>
          <c:showSerName val="0"/>
          <c:showPercent val="0"/>
          <c:showBubbleSize val="0"/>
        </c:dLbls>
        <c:gapWidth val="150"/>
        <c:axId val="434728200"/>
        <c:axId val="434731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434728200"/>
        <c:axId val="434731336"/>
      </c:lineChart>
      <c:dateAx>
        <c:axId val="434728200"/>
        <c:scaling>
          <c:orientation val="minMax"/>
        </c:scaling>
        <c:delete val="1"/>
        <c:axPos val="b"/>
        <c:numFmt formatCode="ge" sourceLinked="1"/>
        <c:majorTickMark val="none"/>
        <c:minorTickMark val="none"/>
        <c:tickLblPos val="none"/>
        <c:crossAx val="434731336"/>
        <c:crosses val="autoZero"/>
        <c:auto val="1"/>
        <c:lblOffset val="100"/>
        <c:baseTimeUnit val="years"/>
      </c:dateAx>
      <c:valAx>
        <c:axId val="434731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728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99.79</c:v>
                </c:pt>
                <c:pt idx="1">
                  <c:v>100.14</c:v>
                </c:pt>
                <c:pt idx="2">
                  <c:v>99.87</c:v>
                </c:pt>
                <c:pt idx="3">
                  <c:v>100.3</c:v>
                </c:pt>
                <c:pt idx="4">
                  <c:v>99.92</c:v>
                </c:pt>
              </c:numCache>
            </c:numRef>
          </c:val>
        </c:ser>
        <c:dLbls>
          <c:showLegendKey val="0"/>
          <c:showVal val="0"/>
          <c:showCatName val="0"/>
          <c:showSerName val="0"/>
          <c:showPercent val="0"/>
          <c:showBubbleSize val="0"/>
        </c:dLbls>
        <c:gapWidth val="150"/>
        <c:axId val="434732120"/>
        <c:axId val="43473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732120"/>
        <c:axId val="434732512"/>
      </c:lineChart>
      <c:dateAx>
        <c:axId val="434732120"/>
        <c:scaling>
          <c:orientation val="minMax"/>
        </c:scaling>
        <c:delete val="1"/>
        <c:axPos val="b"/>
        <c:numFmt formatCode="ge" sourceLinked="1"/>
        <c:majorTickMark val="none"/>
        <c:minorTickMark val="none"/>
        <c:tickLblPos val="none"/>
        <c:crossAx val="434732512"/>
        <c:crosses val="autoZero"/>
        <c:auto val="1"/>
        <c:lblOffset val="100"/>
        <c:baseTimeUnit val="years"/>
      </c:dateAx>
      <c:valAx>
        <c:axId val="43473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732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4730944"/>
        <c:axId val="434734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730944"/>
        <c:axId val="434734472"/>
      </c:lineChart>
      <c:dateAx>
        <c:axId val="434730944"/>
        <c:scaling>
          <c:orientation val="minMax"/>
        </c:scaling>
        <c:delete val="1"/>
        <c:axPos val="b"/>
        <c:numFmt formatCode="ge" sourceLinked="1"/>
        <c:majorTickMark val="none"/>
        <c:minorTickMark val="none"/>
        <c:tickLblPos val="none"/>
        <c:crossAx val="434734472"/>
        <c:crosses val="autoZero"/>
        <c:auto val="1"/>
        <c:lblOffset val="100"/>
        <c:baseTimeUnit val="years"/>
      </c:dateAx>
      <c:valAx>
        <c:axId val="434734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73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4729768"/>
        <c:axId val="434733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729768"/>
        <c:axId val="434733688"/>
      </c:lineChart>
      <c:dateAx>
        <c:axId val="434729768"/>
        <c:scaling>
          <c:orientation val="minMax"/>
        </c:scaling>
        <c:delete val="1"/>
        <c:axPos val="b"/>
        <c:numFmt formatCode="ge" sourceLinked="1"/>
        <c:majorTickMark val="none"/>
        <c:minorTickMark val="none"/>
        <c:tickLblPos val="none"/>
        <c:crossAx val="434733688"/>
        <c:crosses val="autoZero"/>
        <c:auto val="1"/>
        <c:lblOffset val="100"/>
        <c:baseTimeUnit val="years"/>
      </c:dateAx>
      <c:valAx>
        <c:axId val="434733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729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4728592"/>
        <c:axId val="43472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4728592"/>
        <c:axId val="434729376"/>
      </c:lineChart>
      <c:dateAx>
        <c:axId val="434728592"/>
        <c:scaling>
          <c:orientation val="minMax"/>
        </c:scaling>
        <c:delete val="1"/>
        <c:axPos val="b"/>
        <c:numFmt formatCode="ge" sourceLinked="1"/>
        <c:majorTickMark val="none"/>
        <c:minorTickMark val="none"/>
        <c:tickLblPos val="none"/>
        <c:crossAx val="434729376"/>
        <c:crosses val="autoZero"/>
        <c:auto val="1"/>
        <c:lblOffset val="100"/>
        <c:baseTimeUnit val="years"/>
      </c:dateAx>
      <c:valAx>
        <c:axId val="43472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72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35139096"/>
        <c:axId val="43514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35139096"/>
        <c:axId val="435142624"/>
      </c:lineChart>
      <c:dateAx>
        <c:axId val="435139096"/>
        <c:scaling>
          <c:orientation val="minMax"/>
        </c:scaling>
        <c:delete val="1"/>
        <c:axPos val="b"/>
        <c:numFmt formatCode="ge" sourceLinked="1"/>
        <c:majorTickMark val="none"/>
        <c:minorTickMark val="none"/>
        <c:tickLblPos val="none"/>
        <c:crossAx val="435142624"/>
        <c:crosses val="autoZero"/>
        <c:auto val="1"/>
        <c:lblOffset val="100"/>
        <c:baseTimeUnit val="years"/>
      </c:dateAx>
      <c:valAx>
        <c:axId val="43514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139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formatCode="#,##0.00;&quot;△&quot;#,##0.00;&quot;-&quot;">
                  <c:v>270.44</c:v>
                </c:pt>
                <c:pt idx="1">
                  <c:v>0</c:v>
                </c:pt>
                <c:pt idx="2" formatCode="#,##0.00;&quot;△&quot;#,##0.00;&quot;-&quot;">
                  <c:v>284.41000000000003</c:v>
                </c:pt>
                <c:pt idx="3">
                  <c:v>0</c:v>
                </c:pt>
                <c:pt idx="4">
                  <c:v>0</c:v>
                </c:pt>
              </c:numCache>
            </c:numRef>
          </c:val>
        </c:ser>
        <c:dLbls>
          <c:showLegendKey val="0"/>
          <c:showVal val="0"/>
          <c:showCatName val="0"/>
          <c:showSerName val="0"/>
          <c:showPercent val="0"/>
          <c:showBubbleSize val="0"/>
        </c:dLbls>
        <c:gapWidth val="150"/>
        <c:axId val="435139488"/>
        <c:axId val="435145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435139488"/>
        <c:axId val="435145368"/>
      </c:lineChart>
      <c:dateAx>
        <c:axId val="435139488"/>
        <c:scaling>
          <c:orientation val="minMax"/>
        </c:scaling>
        <c:delete val="1"/>
        <c:axPos val="b"/>
        <c:numFmt formatCode="ge" sourceLinked="1"/>
        <c:majorTickMark val="none"/>
        <c:minorTickMark val="none"/>
        <c:tickLblPos val="none"/>
        <c:crossAx val="435145368"/>
        <c:crosses val="autoZero"/>
        <c:auto val="1"/>
        <c:lblOffset val="100"/>
        <c:baseTimeUnit val="years"/>
      </c:dateAx>
      <c:valAx>
        <c:axId val="435145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13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99</c:v>
                </c:pt>
                <c:pt idx="1">
                  <c:v>85.01</c:v>
                </c:pt>
                <c:pt idx="2">
                  <c:v>99.37</c:v>
                </c:pt>
                <c:pt idx="3">
                  <c:v>97.08</c:v>
                </c:pt>
                <c:pt idx="4">
                  <c:v>95.94</c:v>
                </c:pt>
              </c:numCache>
            </c:numRef>
          </c:val>
        </c:ser>
        <c:dLbls>
          <c:showLegendKey val="0"/>
          <c:showVal val="0"/>
          <c:showCatName val="0"/>
          <c:showSerName val="0"/>
          <c:showPercent val="0"/>
          <c:showBubbleSize val="0"/>
        </c:dLbls>
        <c:gapWidth val="150"/>
        <c:axId val="435138704"/>
        <c:axId val="435143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435138704"/>
        <c:axId val="435143016"/>
      </c:lineChart>
      <c:dateAx>
        <c:axId val="435138704"/>
        <c:scaling>
          <c:orientation val="minMax"/>
        </c:scaling>
        <c:delete val="1"/>
        <c:axPos val="b"/>
        <c:numFmt formatCode="ge" sourceLinked="1"/>
        <c:majorTickMark val="none"/>
        <c:minorTickMark val="none"/>
        <c:tickLblPos val="none"/>
        <c:crossAx val="435143016"/>
        <c:crosses val="autoZero"/>
        <c:auto val="1"/>
        <c:lblOffset val="100"/>
        <c:baseTimeUnit val="years"/>
      </c:dateAx>
      <c:valAx>
        <c:axId val="435143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13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221.49</c:v>
                </c:pt>
                <c:pt idx="1">
                  <c:v>262.63</c:v>
                </c:pt>
                <c:pt idx="2">
                  <c:v>228.18</c:v>
                </c:pt>
                <c:pt idx="3">
                  <c:v>238.22</c:v>
                </c:pt>
                <c:pt idx="4">
                  <c:v>243.48</c:v>
                </c:pt>
              </c:numCache>
            </c:numRef>
          </c:val>
        </c:ser>
        <c:dLbls>
          <c:showLegendKey val="0"/>
          <c:showVal val="0"/>
          <c:showCatName val="0"/>
          <c:showSerName val="0"/>
          <c:showPercent val="0"/>
          <c:showBubbleSize val="0"/>
        </c:dLbls>
        <c:gapWidth val="150"/>
        <c:axId val="435139880"/>
        <c:axId val="435140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435139880"/>
        <c:axId val="435140664"/>
      </c:lineChart>
      <c:dateAx>
        <c:axId val="435139880"/>
        <c:scaling>
          <c:orientation val="minMax"/>
        </c:scaling>
        <c:delete val="1"/>
        <c:axPos val="b"/>
        <c:numFmt formatCode="ge" sourceLinked="1"/>
        <c:majorTickMark val="none"/>
        <c:minorTickMark val="none"/>
        <c:tickLblPos val="none"/>
        <c:crossAx val="435140664"/>
        <c:crosses val="autoZero"/>
        <c:auto val="1"/>
        <c:lblOffset val="100"/>
        <c:baseTimeUnit val="years"/>
      </c:dateAx>
      <c:valAx>
        <c:axId val="435140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139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C2" zoomScaleNormal="100" workbookViewId="0">
      <selection activeCell="BL66" sqref="BL66:BZ8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西川町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122</v>
      </c>
      <c r="AE8" s="73"/>
      <c r="AF8" s="73"/>
      <c r="AG8" s="73"/>
      <c r="AH8" s="73"/>
      <c r="AI8" s="73"/>
      <c r="AJ8" s="73"/>
      <c r="AK8" s="4"/>
      <c r="AL8" s="67">
        <f>データ!S6</f>
        <v>5706</v>
      </c>
      <c r="AM8" s="67"/>
      <c r="AN8" s="67"/>
      <c r="AO8" s="67"/>
      <c r="AP8" s="67"/>
      <c r="AQ8" s="67"/>
      <c r="AR8" s="67"/>
      <c r="AS8" s="67"/>
      <c r="AT8" s="66">
        <f>データ!T6</f>
        <v>393.19</v>
      </c>
      <c r="AU8" s="66"/>
      <c r="AV8" s="66"/>
      <c r="AW8" s="66"/>
      <c r="AX8" s="66"/>
      <c r="AY8" s="66"/>
      <c r="AZ8" s="66"/>
      <c r="BA8" s="66"/>
      <c r="BB8" s="66">
        <f>データ!U6</f>
        <v>14.51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4.78</v>
      </c>
      <c r="Q10" s="66"/>
      <c r="R10" s="66"/>
      <c r="S10" s="66"/>
      <c r="T10" s="66"/>
      <c r="U10" s="66"/>
      <c r="V10" s="66"/>
      <c r="W10" s="66">
        <f>データ!Q6</f>
        <v>100</v>
      </c>
      <c r="X10" s="66"/>
      <c r="Y10" s="66"/>
      <c r="Z10" s="66"/>
      <c r="AA10" s="66"/>
      <c r="AB10" s="66"/>
      <c r="AC10" s="66"/>
      <c r="AD10" s="67">
        <f>データ!R6</f>
        <v>4190</v>
      </c>
      <c r="AE10" s="67"/>
      <c r="AF10" s="67"/>
      <c r="AG10" s="67"/>
      <c r="AH10" s="67"/>
      <c r="AI10" s="67"/>
      <c r="AJ10" s="67"/>
      <c r="AK10" s="2"/>
      <c r="AL10" s="67">
        <f>データ!V6</f>
        <v>261</v>
      </c>
      <c r="AM10" s="67"/>
      <c r="AN10" s="67"/>
      <c r="AO10" s="67"/>
      <c r="AP10" s="67"/>
      <c r="AQ10" s="67"/>
      <c r="AR10" s="67"/>
      <c r="AS10" s="67"/>
      <c r="AT10" s="66">
        <f>データ!W6</f>
        <v>0.32</v>
      </c>
      <c r="AU10" s="66"/>
      <c r="AV10" s="66"/>
      <c r="AW10" s="66"/>
      <c r="AX10" s="66"/>
      <c r="AY10" s="66"/>
      <c r="AZ10" s="66"/>
      <c r="BA10" s="66"/>
      <c r="BB10" s="66">
        <f>データ!X6</f>
        <v>815.63</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63223</v>
      </c>
      <c r="D6" s="33">
        <f t="shared" si="3"/>
        <v>47</v>
      </c>
      <c r="E6" s="33">
        <f t="shared" si="3"/>
        <v>17</v>
      </c>
      <c r="F6" s="33">
        <f t="shared" si="3"/>
        <v>5</v>
      </c>
      <c r="G6" s="33">
        <f t="shared" si="3"/>
        <v>0</v>
      </c>
      <c r="H6" s="33" t="str">
        <f t="shared" si="3"/>
        <v>山形県　西川町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4.78</v>
      </c>
      <c r="Q6" s="34">
        <f t="shared" si="3"/>
        <v>100</v>
      </c>
      <c r="R6" s="34">
        <f t="shared" si="3"/>
        <v>4190</v>
      </c>
      <c r="S6" s="34">
        <f t="shared" si="3"/>
        <v>5706</v>
      </c>
      <c r="T6" s="34">
        <f t="shared" si="3"/>
        <v>393.19</v>
      </c>
      <c r="U6" s="34">
        <f t="shared" si="3"/>
        <v>14.51</v>
      </c>
      <c r="V6" s="34">
        <f t="shared" si="3"/>
        <v>261</v>
      </c>
      <c r="W6" s="34">
        <f t="shared" si="3"/>
        <v>0.32</v>
      </c>
      <c r="X6" s="34">
        <f t="shared" si="3"/>
        <v>815.63</v>
      </c>
      <c r="Y6" s="35">
        <f>IF(Y7="",NA(),Y7)</f>
        <v>99.79</v>
      </c>
      <c r="Z6" s="35">
        <f t="shared" ref="Z6:AH6" si="4">IF(Z7="",NA(),Z7)</f>
        <v>100.14</v>
      </c>
      <c r="AA6" s="35">
        <f t="shared" si="4"/>
        <v>99.87</v>
      </c>
      <c r="AB6" s="35">
        <f t="shared" si="4"/>
        <v>100.3</v>
      </c>
      <c r="AC6" s="35">
        <f t="shared" si="4"/>
        <v>99.92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270.44</v>
      </c>
      <c r="BG6" s="34">
        <f t="shared" ref="BG6:BO6" si="7">IF(BG7="",NA(),BG7)</f>
        <v>0</v>
      </c>
      <c r="BH6" s="35">
        <f t="shared" si="7"/>
        <v>284.41000000000003</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99</v>
      </c>
      <c r="BR6" s="35">
        <f t="shared" ref="BR6:BZ6" si="8">IF(BR7="",NA(),BR7)</f>
        <v>85.01</v>
      </c>
      <c r="BS6" s="35">
        <f t="shared" si="8"/>
        <v>99.37</v>
      </c>
      <c r="BT6" s="35">
        <f t="shared" si="8"/>
        <v>97.08</v>
      </c>
      <c r="BU6" s="35">
        <f t="shared" si="8"/>
        <v>95.94</v>
      </c>
      <c r="BV6" s="35">
        <f t="shared" si="8"/>
        <v>51.03</v>
      </c>
      <c r="BW6" s="35">
        <f t="shared" si="8"/>
        <v>50.9</v>
      </c>
      <c r="BX6" s="35">
        <f t="shared" si="8"/>
        <v>50.82</v>
      </c>
      <c r="BY6" s="35">
        <f t="shared" si="8"/>
        <v>52.19</v>
      </c>
      <c r="BZ6" s="35">
        <f t="shared" si="8"/>
        <v>55.32</v>
      </c>
      <c r="CA6" s="34" t="str">
        <f>IF(CA7="","",IF(CA7="-","【-】","【"&amp;SUBSTITUTE(TEXT(CA7,"#,##0.00"),"-","△")&amp;"】"))</f>
        <v>【55.73】</v>
      </c>
      <c r="CB6" s="35">
        <f>IF(CB7="",NA(),CB7)</f>
        <v>221.49</v>
      </c>
      <c r="CC6" s="35">
        <f t="shared" ref="CC6:CK6" si="9">IF(CC7="",NA(),CC7)</f>
        <v>262.63</v>
      </c>
      <c r="CD6" s="35">
        <f t="shared" si="9"/>
        <v>228.18</v>
      </c>
      <c r="CE6" s="35">
        <f t="shared" si="9"/>
        <v>238.22</v>
      </c>
      <c r="CF6" s="35">
        <f t="shared" si="9"/>
        <v>243.48</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37.020000000000003</v>
      </c>
      <c r="CN6" s="35">
        <f t="shared" ref="CN6:CV6" si="10">IF(CN7="",NA(),CN7)</f>
        <v>37.020000000000003</v>
      </c>
      <c r="CO6" s="35">
        <f t="shared" si="10"/>
        <v>35.909999999999997</v>
      </c>
      <c r="CP6" s="35">
        <f t="shared" si="10"/>
        <v>32.6</v>
      </c>
      <c r="CQ6" s="35">
        <f t="shared" si="10"/>
        <v>39.78</v>
      </c>
      <c r="CR6" s="35">
        <f t="shared" si="10"/>
        <v>54.74</v>
      </c>
      <c r="CS6" s="35">
        <f t="shared" si="10"/>
        <v>53.78</v>
      </c>
      <c r="CT6" s="35">
        <f t="shared" si="10"/>
        <v>53.24</v>
      </c>
      <c r="CU6" s="35">
        <f t="shared" si="10"/>
        <v>52.31</v>
      </c>
      <c r="CV6" s="35">
        <f t="shared" si="10"/>
        <v>60.65</v>
      </c>
      <c r="CW6" s="34" t="str">
        <f>IF(CW7="","",IF(CW7="-","【-】","【"&amp;SUBSTITUTE(TEXT(CW7,"#,##0.00"),"-","△")&amp;"】"))</f>
        <v>【59.15】</v>
      </c>
      <c r="CX6" s="35">
        <f>IF(CX7="",NA(),CX7)</f>
        <v>93.79</v>
      </c>
      <c r="CY6" s="35">
        <f t="shared" ref="CY6:DG6" si="11">IF(CY7="",NA(),CY7)</f>
        <v>94.02</v>
      </c>
      <c r="CZ6" s="35">
        <f t="shared" si="11"/>
        <v>94.06</v>
      </c>
      <c r="DA6" s="35">
        <f t="shared" si="11"/>
        <v>95.79</v>
      </c>
      <c r="DB6" s="35">
        <f t="shared" si="11"/>
        <v>96.93</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63223</v>
      </c>
      <c r="D7" s="37">
        <v>47</v>
      </c>
      <c r="E7" s="37">
        <v>17</v>
      </c>
      <c r="F7" s="37">
        <v>5</v>
      </c>
      <c r="G7" s="37">
        <v>0</v>
      </c>
      <c r="H7" s="37" t="s">
        <v>110</v>
      </c>
      <c r="I7" s="37" t="s">
        <v>111</v>
      </c>
      <c r="J7" s="37" t="s">
        <v>112</v>
      </c>
      <c r="K7" s="37" t="s">
        <v>113</v>
      </c>
      <c r="L7" s="37" t="s">
        <v>114</v>
      </c>
      <c r="M7" s="37"/>
      <c r="N7" s="38" t="s">
        <v>115</v>
      </c>
      <c r="O7" s="38" t="s">
        <v>116</v>
      </c>
      <c r="P7" s="38">
        <v>4.78</v>
      </c>
      <c r="Q7" s="38">
        <v>100</v>
      </c>
      <c r="R7" s="38">
        <v>4190</v>
      </c>
      <c r="S7" s="38">
        <v>5706</v>
      </c>
      <c r="T7" s="38">
        <v>393.19</v>
      </c>
      <c r="U7" s="38">
        <v>14.51</v>
      </c>
      <c r="V7" s="38">
        <v>261</v>
      </c>
      <c r="W7" s="38">
        <v>0.32</v>
      </c>
      <c r="X7" s="38">
        <v>815.63</v>
      </c>
      <c r="Y7" s="38">
        <v>99.79</v>
      </c>
      <c r="Z7" s="38">
        <v>100.14</v>
      </c>
      <c r="AA7" s="38">
        <v>99.87</v>
      </c>
      <c r="AB7" s="38">
        <v>100.3</v>
      </c>
      <c r="AC7" s="38">
        <v>99.92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270.44</v>
      </c>
      <c r="BG7" s="38">
        <v>0</v>
      </c>
      <c r="BH7" s="38">
        <v>284.41000000000003</v>
      </c>
      <c r="BI7" s="38">
        <v>0</v>
      </c>
      <c r="BJ7" s="38">
        <v>0</v>
      </c>
      <c r="BK7" s="38">
        <v>1197.82</v>
      </c>
      <c r="BL7" s="38">
        <v>1126.77</v>
      </c>
      <c r="BM7" s="38">
        <v>1044.8</v>
      </c>
      <c r="BN7" s="38">
        <v>1081.8</v>
      </c>
      <c r="BO7" s="38">
        <v>974.93</v>
      </c>
      <c r="BP7" s="38">
        <v>914.53</v>
      </c>
      <c r="BQ7" s="38">
        <v>99</v>
      </c>
      <c r="BR7" s="38">
        <v>85.01</v>
      </c>
      <c r="BS7" s="38">
        <v>99.37</v>
      </c>
      <c r="BT7" s="38">
        <v>97.08</v>
      </c>
      <c r="BU7" s="38">
        <v>95.94</v>
      </c>
      <c r="BV7" s="38">
        <v>51.03</v>
      </c>
      <c r="BW7" s="38">
        <v>50.9</v>
      </c>
      <c r="BX7" s="38">
        <v>50.82</v>
      </c>
      <c r="BY7" s="38">
        <v>52.19</v>
      </c>
      <c r="BZ7" s="38">
        <v>55.32</v>
      </c>
      <c r="CA7" s="38">
        <v>55.73</v>
      </c>
      <c r="CB7" s="38">
        <v>221.49</v>
      </c>
      <c r="CC7" s="38">
        <v>262.63</v>
      </c>
      <c r="CD7" s="38">
        <v>228.18</v>
      </c>
      <c r="CE7" s="38">
        <v>238.22</v>
      </c>
      <c r="CF7" s="38">
        <v>243.48</v>
      </c>
      <c r="CG7" s="38">
        <v>289.60000000000002</v>
      </c>
      <c r="CH7" s="38">
        <v>293.27</v>
      </c>
      <c r="CI7" s="38">
        <v>300.52</v>
      </c>
      <c r="CJ7" s="38">
        <v>296.14</v>
      </c>
      <c r="CK7" s="38">
        <v>283.17</v>
      </c>
      <c r="CL7" s="38">
        <v>276.77999999999997</v>
      </c>
      <c r="CM7" s="38">
        <v>37.020000000000003</v>
      </c>
      <c r="CN7" s="38">
        <v>37.020000000000003</v>
      </c>
      <c r="CO7" s="38">
        <v>35.909999999999997</v>
      </c>
      <c r="CP7" s="38">
        <v>32.6</v>
      </c>
      <c r="CQ7" s="38">
        <v>39.78</v>
      </c>
      <c r="CR7" s="38">
        <v>54.74</v>
      </c>
      <c r="CS7" s="38">
        <v>53.78</v>
      </c>
      <c r="CT7" s="38">
        <v>53.24</v>
      </c>
      <c r="CU7" s="38">
        <v>52.31</v>
      </c>
      <c r="CV7" s="38">
        <v>60.65</v>
      </c>
      <c r="CW7" s="38">
        <v>59.15</v>
      </c>
      <c r="CX7" s="38">
        <v>93.79</v>
      </c>
      <c r="CY7" s="38">
        <v>94.02</v>
      </c>
      <c r="CZ7" s="38">
        <v>94.06</v>
      </c>
      <c r="DA7" s="38">
        <v>95.79</v>
      </c>
      <c r="DB7" s="38">
        <v>96.93</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堀江　美穂</cp:lastModifiedBy>
  <cp:lastPrinted>2018-02-07T06:41:57Z</cp:lastPrinted>
  <dcterms:created xsi:type="dcterms:W3CDTF">2017-12-25T02:25:15Z</dcterms:created>
  <dcterms:modified xsi:type="dcterms:W3CDTF">2018-02-16T00:13:09Z</dcterms:modified>
  <cp:category/>
</cp:coreProperties>
</file>