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I011169\Common\水道事業担当（ＳＵＩＤＯＵ）\★ 令和４年度\17_R3水道現況(作成中)\"/>
    </mc:Choice>
  </mc:AlternateContent>
  <bookViews>
    <workbookView xWindow="-15" yWindow="-15" windowWidth="10245" windowHeight="7545" activeTab="5"/>
  </bookViews>
  <sheets>
    <sheet name="1図" sheetId="1" r:id="rId1"/>
    <sheet name="2計画" sheetId="2" r:id="rId2"/>
    <sheet name="3-4供給" sheetId="4" r:id="rId3"/>
    <sheet name="5財務" sheetId="5" r:id="rId4"/>
    <sheet name="6料金" sheetId="7" r:id="rId5"/>
    <sheet name="7施設" sheetId="8" r:id="rId6"/>
  </sheets>
  <definedNames>
    <definedName name="_xlnm._FilterDatabase" localSheetId="0" hidden="1">'1図'!#REF!</definedName>
    <definedName name="_xlnm._FilterDatabase" localSheetId="1" hidden="1">'2計画'!#REF!</definedName>
    <definedName name="_xlnm._FilterDatabase" localSheetId="2" hidden="1">'3-4供給'!#REF!</definedName>
    <definedName name="_xlnm._FilterDatabase" localSheetId="3" hidden="1">'5財務'!#REF!</definedName>
    <definedName name="_xlnm._FilterDatabase" localSheetId="4" hidden="1">'6料金'!#REF!</definedName>
    <definedName name="_xlnm._FilterDatabase" localSheetId="5" hidden="1">'7施設'!#REF!</definedName>
    <definedName name="Excel_BuiltIn__FilterDatabase_1" localSheetId="1">'2計画'!#REF!</definedName>
    <definedName name="Excel_BuiltIn__FilterDatabase_1" localSheetId="2">'3-4供給'!#REF!</definedName>
    <definedName name="Excel_BuiltIn__FilterDatabase_1" localSheetId="4">'1図'!#REF!</definedName>
    <definedName name="Excel_BuiltIn__FilterDatabase_1" localSheetId="5">'1図'!#REF!</definedName>
    <definedName name="Excel_BuiltIn__FilterDatabase_1">'1図'!#REF!</definedName>
    <definedName name="OLE_LINK1_1" localSheetId="1">'2計画'!#REF!</definedName>
    <definedName name="OLE_LINK1_1" localSheetId="2">'3-4供給'!#REF!</definedName>
    <definedName name="OLE_LINK1_1" localSheetId="4">'1図'!#REF!</definedName>
    <definedName name="OLE_LINK1_1" localSheetId="5">'1図'!#REF!</definedName>
    <definedName name="OLE_LINK1_1">'1図'!#REF!</definedName>
  </definedNames>
  <calcPr calcId="162913"/>
</workbook>
</file>

<file path=xl/calcChain.xml><?xml version="1.0" encoding="utf-8"?>
<calcChain xmlns="http://schemas.openxmlformats.org/spreadsheetml/2006/main">
  <c r="I27" i="4" l="1"/>
  <c r="F29" i="5" l="1"/>
  <c r="F31" i="5"/>
  <c r="H21" i="8" l="1"/>
  <c r="J16" i="5"/>
  <c r="J24" i="5"/>
  <c r="I27" i="5"/>
  <c r="H27" i="5"/>
  <c r="G27" i="5"/>
  <c r="F27" i="5"/>
  <c r="F30" i="5" s="1"/>
  <c r="I26" i="4" l="1"/>
  <c r="H20" i="8" l="1"/>
  <c r="H19" i="8"/>
  <c r="H18" i="8"/>
  <c r="H17" i="8"/>
  <c r="H16" i="8"/>
  <c r="H15" i="8"/>
  <c r="H14" i="8"/>
  <c r="H13" i="8"/>
  <c r="H12" i="8"/>
  <c r="H11" i="8"/>
  <c r="H9" i="8"/>
  <c r="H7" i="8"/>
  <c r="H6" i="8"/>
  <c r="E14" i="4" l="1"/>
  <c r="D14" i="4" l="1"/>
  <c r="I31" i="5" l="1"/>
  <c r="I30" i="5"/>
  <c r="I29" i="5"/>
  <c r="H31" i="5"/>
  <c r="H30" i="5"/>
  <c r="H29" i="5"/>
  <c r="G31" i="5"/>
  <c r="G30" i="5"/>
  <c r="G29" i="5"/>
  <c r="J31" i="5" l="1"/>
  <c r="J30" i="5"/>
  <c r="J29" i="5"/>
  <c r="J28" i="5"/>
  <c r="J26" i="5"/>
  <c r="J25" i="5"/>
  <c r="J23" i="5"/>
  <c r="J22" i="5"/>
  <c r="J21" i="5"/>
  <c r="J20" i="5"/>
  <c r="J19" i="5"/>
  <c r="J18" i="5"/>
  <c r="J17" i="5"/>
  <c r="J15" i="5"/>
  <c r="J14" i="5"/>
  <c r="J13" i="5"/>
  <c r="J12" i="5"/>
  <c r="J11" i="5"/>
  <c r="J10" i="5"/>
  <c r="J9" i="5"/>
  <c r="J8" i="5"/>
  <c r="J7" i="5"/>
  <c r="J6" i="5"/>
  <c r="I39" i="4"/>
  <c r="I38" i="4"/>
  <c r="I37" i="4"/>
  <c r="I35" i="4"/>
  <c r="I34" i="4"/>
  <c r="I33" i="4"/>
  <c r="I31" i="4"/>
  <c r="I30" i="4"/>
  <c r="I29" i="4"/>
  <c r="I25" i="4"/>
  <c r="I14" i="4"/>
  <c r="H14" i="4"/>
  <c r="G14" i="4"/>
  <c r="F14" i="4"/>
  <c r="J27" i="5" l="1"/>
</calcChain>
</file>

<file path=xl/sharedStrings.xml><?xml version="1.0" encoding="utf-8"?>
<sst xmlns="http://schemas.openxmlformats.org/spreadsheetml/2006/main" count="336" uniqueCount="262">
  <si>
    <t>その他</t>
  </si>
  <si>
    <t>－</t>
  </si>
  <si>
    <t>合　　計</t>
    <phoneticPr fontId="21"/>
  </si>
  <si>
    <t>損益計算</t>
  </si>
  <si>
    <t>資本的収支</t>
  </si>
  <si>
    <t>②</t>
  </si>
  <si>
    <t>③</t>
  </si>
  <si>
    <t>④</t>
  </si>
  <si>
    <t>⑤</t>
  </si>
  <si>
    <t>⑥</t>
  </si>
  <si>
    <t>Ａ</t>
  </si>
  <si>
    <t>Ｂ</t>
  </si>
  <si>
    <t>Ｃ</t>
  </si>
  <si>
    <t>総収益</t>
  </si>
  <si>
    <t>①</t>
  </si>
  <si>
    <t>総費用</t>
  </si>
  <si>
    <t>人件費</t>
  </si>
  <si>
    <t>動力費</t>
  </si>
  <si>
    <t>修繕費</t>
  </si>
  <si>
    <t>薬品費</t>
  </si>
  <si>
    <t>支払利息</t>
  </si>
  <si>
    <t>減価償却費</t>
  </si>
  <si>
    <t>受託工事費</t>
  </si>
  <si>
    <t>合計</t>
  </si>
  <si>
    <t>供給単価</t>
  </si>
  <si>
    <t>給水原価</t>
  </si>
  <si>
    <t>資本単価</t>
  </si>
  <si>
    <t>給水収益</t>
  </si>
  <si>
    <t>改良事業費</t>
  </si>
  <si>
    <t>Ⅱ　水道用水供給事業</t>
    <rPh sb="2" eb="4">
      <t>スイドウ</t>
    </rPh>
    <rPh sb="4" eb="6">
      <t>ヨウスイ</t>
    </rPh>
    <rPh sb="6" eb="8">
      <t>キョウキュウ</t>
    </rPh>
    <rPh sb="8" eb="10">
      <t>ジギョウ</t>
    </rPh>
    <phoneticPr fontId="21"/>
  </si>
  <si>
    <t>(1) 現状図</t>
    <rPh sb="4" eb="6">
      <t>ゲンジョウ</t>
    </rPh>
    <rPh sb="6" eb="7">
      <t>ズ</t>
    </rPh>
    <phoneticPr fontId="21"/>
  </si>
  <si>
    <t>(2) 基本計画</t>
    <rPh sb="4" eb="6">
      <t>キホン</t>
    </rPh>
    <rPh sb="6" eb="8">
      <t>ケイカク</t>
    </rPh>
    <phoneticPr fontId="21"/>
  </si>
  <si>
    <t>事業主体</t>
    <rPh sb="0" eb="2">
      <t>ジギョウ</t>
    </rPh>
    <rPh sb="2" eb="4">
      <t>シュタイ</t>
    </rPh>
    <phoneticPr fontId="21"/>
  </si>
  <si>
    <t>山　　形　　県</t>
    <rPh sb="0" eb="7">
      <t>ヤマガタケン</t>
    </rPh>
    <phoneticPr fontId="21"/>
  </si>
  <si>
    <t>広域的水道</t>
    <rPh sb="0" eb="3">
      <t>コウイキテキ</t>
    </rPh>
    <rPh sb="3" eb="5">
      <t>スイドウ</t>
    </rPh>
    <phoneticPr fontId="21"/>
  </si>
  <si>
    <t>昭和52年 2月</t>
    <rPh sb="0" eb="2">
      <t>ショウワ</t>
    </rPh>
    <rPh sb="4" eb="5">
      <t>ネン</t>
    </rPh>
    <rPh sb="7" eb="8">
      <t>ガツ</t>
    </rPh>
    <phoneticPr fontId="21"/>
  </si>
  <si>
    <t>昭和59年10月 9日</t>
    <rPh sb="0" eb="2">
      <t>ショウワ</t>
    </rPh>
    <rPh sb="4" eb="5">
      <t>ネン</t>
    </rPh>
    <rPh sb="7" eb="8">
      <t>ガツ</t>
    </rPh>
    <rPh sb="10" eb="11">
      <t>ニチ</t>
    </rPh>
    <phoneticPr fontId="21"/>
  </si>
  <si>
    <t>昭和53年10月 7日</t>
    <rPh sb="0" eb="2">
      <t>ショウワ</t>
    </rPh>
    <rPh sb="4" eb="5">
      <t>ネン</t>
    </rPh>
    <rPh sb="7" eb="8">
      <t>ガツ</t>
    </rPh>
    <rPh sb="10" eb="11">
      <t>ニチ</t>
    </rPh>
    <phoneticPr fontId="21"/>
  </si>
  <si>
    <t>昭和55年12月20日</t>
    <rPh sb="0" eb="2">
      <t>ショウワ</t>
    </rPh>
    <rPh sb="4" eb="5">
      <t>ネン</t>
    </rPh>
    <rPh sb="7" eb="8">
      <t>ガツ</t>
    </rPh>
    <rPh sb="10" eb="11">
      <t>ニチ</t>
    </rPh>
    <phoneticPr fontId="21"/>
  </si>
  <si>
    <t>整備計画</t>
    <rPh sb="0" eb="2">
      <t>セイビ</t>
    </rPh>
    <rPh sb="2" eb="4">
      <t>ケイカク</t>
    </rPh>
    <phoneticPr fontId="21"/>
  </si>
  <si>
    <t>昭和63年2月29日変更</t>
    <rPh sb="10" eb="12">
      <t>ヘンコウ</t>
    </rPh>
    <phoneticPr fontId="21"/>
  </si>
  <si>
    <t>昭和60年7月8日変更</t>
    <rPh sb="9" eb="11">
      <t>ヘンコウ</t>
    </rPh>
    <phoneticPr fontId="21"/>
  </si>
  <si>
    <t>策定年月日</t>
    <rPh sb="0" eb="2">
      <t>サクテイ</t>
    </rPh>
    <rPh sb="2" eb="4">
      <t>ネンゲツ</t>
    </rPh>
    <rPh sb="4" eb="5">
      <t>ヒ</t>
    </rPh>
    <phoneticPr fontId="21"/>
  </si>
  <si>
    <t>認可年月日</t>
    <rPh sb="0" eb="2">
      <t>ニンカ</t>
    </rPh>
    <rPh sb="2" eb="5">
      <t>ネンガッピ</t>
    </rPh>
    <phoneticPr fontId="21"/>
  </si>
  <si>
    <t>昭和51年 2月19日</t>
    <rPh sb="0" eb="2">
      <t>ショウワ</t>
    </rPh>
    <rPh sb="4" eb="5">
      <t>ネン</t>
    </rPh>
    <rPh sb="7" eb="8">
      <t>ガツ</t>
    </rPh>
    <rPh sb="10" eb="11">
      <t>ニチ</t>
    </rPh>
    <phoneticPr fontId="21"/>
  </si>
  <si>
    <t>昭和56年 3月10日</t>
    <rPh sb="0" eb="2">
      <t>ショウワ</t>
    </rPh>
    <rPh sb="4" eb="5">
      <t>ネン</t>
    </rPh>
    <rPh sb="7" eb="8">
      <t>ガツ</t>
    </rPh>
    <rPh sb="10" eb="11">
      <t>ニチ</t>
    </rPh>
    <phoneticPr fontId="21"/>
  </si>
  <si>
    <t>昭和54年 3月30日</t>
    <rPh sb="0" eb="2">
      <t>ショウワ</t>
    </rPh>
    <rPh sb="4" eb="5">
      <t>ネン</t>
    </rPh>
    <rPh sb="7" eb="8">
      <t>ガツ</t>
    </rPh>
    <rPh sb="10" eb="11">
      <t>ニチ</t>
    </rPh>
    <phoneticPr fontId="21"/>
  </si>
  <si>
    <t>昭和57年 3月29日</t>
    <rPh sb="0" eb="2">
      <t>ショウワ</t>
    </rPh>
    <rPh sb="4" eb="5">
      <t>ネン</t>
    </rPh>
    <rPh sb="7" eb="8">
      <t>ガツ</t>
    </rPh>
    <rPh sb="10" eb="11">
      <t>ニチ</t>
    </rPh>
    <phoneticPr fontId="21"/>
  </si>
  <si>
    <t>昭和63年11月8日変更</t>
    <rPh sb="10" eb="12">
      <t>ヘンコウ</t>
    </rPh>
    <phoneticPr fontId="21"/>
  </si>
  <si>
    <t>昭和61年12月11日変更</t>
    <rPh sb="11" eb="13">
      <t>ヘンコウ</t>
    </rPh>
    <phoneticPr fontId="21"/>
  </si>
  <si>
    <t>山形市、寒河江市</t>
    <rPh sb="0" eb="3">
      <t>ヤマガタシ</t>
    </rPh>
    <rPh sb="4" eb="7">
      <t>サガエ</t>
    </rPh>
    <rPh sb="7" eb="8">
      <t>テンドウシ</t>
    </rPh>
    <phoneticPr fontId="21"/>
  </si>
  <si>
    <t>新庄市、金山町</t>
    <rPh sb="0" eb="3">
      <t>シンジョウシ</t>
    </rPh>
    <rPh sb="4" eb="7">
      <t>カネヤママチ</t>
    </rPh>
    <phoneticPr fontId="21"/>
  </si>
  <si>
    <t>米沢市、南陽市</t>
    <rPh sb="0" eb="3">
      <t>ヨネザワシ</t>
    </rPh>
    <rPh sb="4" eb="7">
      <t>ナンヨウシ</t>
    </rPh>
    <phoneticPr fontId="21"/>
  </si>
  <si>
    <t>鶴岡市、庄内町</t>
    <rPh sb="0" eb="3">
      <t>ツルオカシ</t>
    </rPh>
    <rPh sb="4" eb="6">
      <t>ショウナイ</t>
    </rPh>
    <rPh sb="6" eb="7">
      <t>マチ</t>
    </rPh>
    <phoneticPr fontId="21"/>
  </si>
  <si>
    <t>上山市、村山市</t>
    <rPh sb="0" eb="3">
      <t>カミノヤマシ</t>
    </rPh>
    <rPh sb="4" eb="6">
      <t>ムラヤマ</t>
    </rPh>
    <rPh sb="6" eb="7">
      <t>サガエシ</t>
    </rPh>
    <phoneticPr fontId="21"/>
  </si>
  <si>
    <t>真室川町</t>
    <rPh sb="0" eb="1">
      <t>マ</t>
    </rPh>
    <rPh sb="1" eb="2">
      <t>ムロ</t>
    </rPh>
    <rPh sb="2" eb="4">
      <t>カワマチ</t>
    </rPh>
    <phoneticPr fontId="21"/>
  </si>
  <si>
    <t>高畠町、川西町</t>
    <rPh sb="0" eb="3">
      <t>タカハタマチ</t>
    </rPh>
    <rPh sb="4" eb="7">
      <t>カワニシマチ</t>
    </rPh>
    <phoneticPr fontId="21"/>
  </si>
  <si>
    <t>酒田市、三川町</t>
    <rPh sb="0" eb="2">
      <t>サカタ</t>
    </rPh>
    <rPh sb="2" eb="3">
      <t>シ</t>
    </rPh>
    <rPh sb="4" eb="6">
      <t>ミカワ</t>
    </rPh>
    <rPh sb="6" eb="7">
      <t>クシビキマチ</t>
    </rPh>
    <phoneticPr fontId="21"/>
  </si>
  <si>
    <t>天童市、東根市</t>
    <rPh sb="0" eb="2">
      <t>テンドウ</t>
    </rPh>
    <rPh sb="2" eb="3">
      <t>ムラヤマシ</t>
    </rPh>
    <rPh sb="4" eb="7">
      <t>ヒガシネシ</t>
    </rPh>
    <phoneticPr fontId="21"/>
  </si>
  <si>
    <t>（１市２町）</t>
    <rPh sb="1" eb="3">
      <t>１シ</t>
    </rPh>
    <rPh sb="3" eb="5">
      <t>２チョウ</t>
    </rPh>
    <phoneticPr fontId="21"/>
  </si>
  <si>
    <t>（２市２町）</t>
    <rPh sb="1" eb="3">
      <t>２シ</t>
    </rPh>
    <rPh sb="3" eb="5">
      <t>２チョウ</t>
    </rPh>
    <phoneticPr fontId="21"/>
  </si>
  <si>
    <t>供給対象</t>
    <rPh sb="0" eb="2">
      <t>キョウキュウ</t>
    </rPh>
    <rPh sb="2" eb="4">
      <t>タイショウ</t>
    </rPh>
    <phoneticPr fontId="21"/>
  </si>
  <si>
    <t>山辺町、中山町</t>
    <rPh sb="0" eb="3">
      <t>ヤマノベマチ</t>
    </rPh>
    <rPh sb="4" eb="7">
      <t>ナカヤママチ</t>
    </rPh>
    <phoneticPr fontId="21"/>
  </si>
  <si>
    <t>市町村名</t>
    <rPh sb="0" eb="3">
      <t>シチョウソン</t>
    </rPh>
    <rPh sb="3" eb="4">
      <t>メイ</t>
    </rPh>
    <phoneticPr fontId="21"/>
  </si>
  <si>
    <t>河北町、西川町</t>
    <rPh sb="0" eb="2">
      <t>カホク</t>
    </rPh>
    <rPh sb="2" eb="3">
      <t>アサヒマチ</t>
    </rPh>
    <rPh sb="4" eb="7">
      <t>ニシカワマチ</t>
    </rPh>
    <phoneticPr fontId="21"/>
  </si>
  <si>
    <t>朝日町、大江町</t>
    <rPh sb="0" eb="3">
      <t>アサヒマチ</t>
    </rPh>
    <rPh sb="4" eb="6">
      <t>オオエ</t>
    </rPh>
    <rPh sb="6" eb="7">
      <t>ニシカワマチ</t>
    </rPh>
    <phoneticPr fontId="21"/>
  </si>
  <si>
    <t>（６市６町）</t>
    <rPh sb="2" eb="3">
      <t>シ</t>
    </rPh>
    <rPh sb="4" eb="5">
      <t>チョウ</t>
    </rPh>
    <phoneticPr fontId="21"/>
  </si>
  <si>
    <t>目標年次</t>
    <rPh sb="0" eb="2">
      <t>モクヒョウ</t>
    </rPh>
    <rPh sb="2" eb="4">
      <t>ネンジ</t>
    </rPh>
    <phoneticPr fontId="21"/>
  </si>
  <si>
    <t>１期　平成 4年度</t>
    <rPh sb="1" eb="2">
      <t>キ</t>
    </rPh>
    <rPh sb="3" eb="5">
      <t>ヘイセイ</t>
    </rPh>
    <rPh sb="7" eb="9">
      <t>ネンド</t>
    </rPh>
    <phoneticPr fontId="21"/>
  </si>
  <si>
    <t>平成14年度</t>
    <rPh sb="0" eb="2">
      <t>ヘイセイ</t>
    </rPh>
    <rPh sb="4" eb="6">
      <t>ネンド</t>
    </rPh>
    <phoneticPr fontId="21"/>
  </si>
  <si>
    <t>平成19年度</t>
    <rPh sb="0" eb="2">
      <t>ヘイセイ</t>
    </rPh>
    <rPh sb="4" eb="6">
      <t>ネンド</t>
    </rPh>
    <phoneticPr fontId="21"/>
  </si>
  <si>
    <t>南部　平成29年度</t>
    <rPh sb="0" eb="2">
      <t>ナンブ</t>
    </rPh>
    <rPh sb="3" eb="5">
      <t>ヘイセイ</t>
    </rPh>
    <rPh sb="7" eb="9">
      <t>ネンド</t>
    </rPh>
    <phoneticPr fontId="21"/>
  </si>
  <si>
    <t>北部　平成21年度</t>
    <rPh sb="0" eb="2">
      <t>ホクブ</t>
    </rPh>
    <rPh sb="3" eb="5">
      <t>ヘイセイ</t>
    </rPh>
    <rPh sb="7" eb="9">
      <t>ネンド</t>
    </rPh>
    <phoneticPr fontId="21"/>
  </si>
  <si>
    <t>計画供給</t>
    <rPh sb="0" eb="2">
      <t>ケイカク</t>
    </rPh>
    <rPh sb="2" eb="4">
      <t>キョウキュウ</t>
    </rPh>
    <phoneticPr fontId="21"/>
  </si>
  <si>
    <t>１期 　491,800人</t>
    <rPh sb="1" eb="2">
      <t>キ</t>
    </rPh>
    <rPh sb="11" eb="12">
      <t>ニン</t>
    </rPh>
    <phoneticPr fontId="21"/>
  </si>
  <si>
    <t>61,221人</t>
    <rPh sb="6" eb="7">
      <t>ニン</t>
    </rPh>
    <phoneticPr fontId="21"/>
  </si>
  <si>
    <t>173,300人</t>
    <rPh sb="7" eb="8">
      <t>ニン</t>
    </rPh>
    <phoneticPr fontId="21"/>
  </si>
  <si>
    <t>322,930人</t>
    <rPh sb="7" eb="8">
      <t>ニン</t>
    </rPh>
    <phoneticPr fontId="21"/>
  </si>
  <si>
    <t>区域内人口</t>
    <rPh sb="0" eb="3">
      <t>クイキナイ</t>
    </rPh>
    <rPh sb="3" eb="5">
      <t>ジンコウ</t>
    </rPh>
    <phoneticPr fontId="21"/>
  </si>
  <si>
    <t>２期 　538,400人</t>
    <rPh sb="1" eb="2">
      <t>キ</t>
    </rPh>
    <rPh sb="11" eb="12">
      <t>ニン</t>
    </rPh>
    <phoneticPr fontId="21"/>
  </si>
  <si>
    <t>水源</t>
    <rPh sb="0" eb="2">
      <t>スイゲン</t>
    </rPh>
    <phoneticPr fontId="21"/>
  </si>
  <si>
    <t>最上川水系寒河江川
寒河江ダム</t>
    <rPh sb="0" eb="3">
      <t>モガミガワ</t>
    </rPh>
    <rPh sb="3" eb="5">
      <t>スイケイ</t>
    </rPh>
    <rPh sb="5" eb="8">
      <t>サガエ</t>
    </rPh>
    <rPh sb="8" eb="9">
      <t>ガワ</t>
    </rPh>
    <rPh sb="10" eb="13">
      <t>サガエ</t>
    </rPh>
    <phoneticPr fontId="21"/>
  </si>
  <si>
    <t>最上川水系金山川
神室ダム</t>
    <rPh sb="0" eb="3">
      <t>モガミガワ</t>
    </rPh>
    <rPh sb="3" eb="5">
      <t>スイケイ</t>
    </rPh>
    <rPh sb="5" eb="7">
      <t>カネヤマ</t>
    </rPh>
    <rPh sb="7" eb="8">
      <t>ガワ</t>
    </rPh>
    <rPh sb="9" eb="11">
      <t>カムロ</t>
    </rPh>
    <phoneticPr fontId="21"/>
  </si>
  <si>
    <t>最上川水系刈安川
水窪ダム</t>
    <rPh sb="0" eb="3">
      <t>モガミガワ</t>
    </rPh>
    <rPh sb="3" eb="5">
      <t>スイケイ</t>
    </rPh>
    <rPh sb="5" eb="7">
      <t>カリヤス</t>
    </rPh>
    <rPh sb="7" eb="8">
      <t>カワ</t>
    </rPh>
    <rPh sb="9" eb="11">
      <t>ミズクボ</t>
    </rPh>
    <phoneticPr fontId="21"/>
  </si>
  <si>
    <t>赤川水系梵字川
月山ダム</t>
    <rPh sb="0" eb="2">
      <t>アカガワ</t>
    </rPh>
    <rPh sb="2" eb="4">
      <t>スイケイ</t>
    </rPh>
    <rPh sb="4" eb="5">
      <t>ボン</t>
    </rPh>
    <rPh sb="5" eb="7">
      <t>ジガワ</t>
    </rPh>
    <rPh sb="8" eb="10">
      <t>ガッサン</t>
    </rPh>
    <phoneticPr fontId="21"/>
  </si>
  <si>
    <t>最上川水系綱木川
綱木川ダム</t>
    <rPh sb="0" eb="3">
      <t>モガミガワ</t>
    </rPh>
    <rPh sb="3" eb="5">
      <t>スイケイ</t>
    </rPh>
    <rPh sb="5" eb="6">
      <t>ツナ</t>
    </rPh>
    <rPh sb="6" eb="7">
      <t>キ</t>
    </rPh>
    <rPh sb="7" eb="8">
      <t>ガワ</t>
    </rPh>
    <rPh sb="9" eb="10">
      <t>ツナ</t>
    </rPh>
    <rPh sb="10" eb="12">
      <t>キカワ</t>
    </rPh>
    <phoneticPr fontId="21"/>
  </si>
  <si>
    <t>最上川水系田沢川
田沢川ダム</t>
    <rPh sb="0" eb="3">
      <t>モガミガワ</t>
    </rPh>
    <rPh sb="3" eb="5">
      <t>スイケイ</t>
    </rPh>
    <rPh sb="5" eb="7">
      <t>タザワ</t>
    </rPh>
    <rPh sb="7" eb="8">
      <t>ガワ</t>
    </rPh>
    <rPh sb="9" eb="11">
      <t>タザワ</t>
    </rPh>
    <rPh sb="11" eb="12">
      <t>ガワ</t>
    </rPh>
    <phoneticPr fontId="21"/>
  </si>
  <si>
    <t>計画１日　　　最大取水量</t>
    <rPh sb="0" eb="2">
      <t>ケイカク</t>
    </rPh>
    <rPh sb="3" eb="4">
      <t>ニチ</t>
    </rPh>
    <rPh sb="7" eb="9">
      <t>サイダイ</t>
    </rPh>
    <rPh sb="9" eb="12">
      <t>シュスイリョウ</t>
    </rPh>
    <phoneticPr fontId="21"/>
  </si>
  <si>
    <t>１期　131,700㎥/日
２期　263,400㎥/日</t>
    <rPh sb="1" eb="2">
      <t>キ</t>
    </rPh>
    <rPh sb="12" eb="13">
      <t>ヒ</t>
    </rPh>
    <rPh sb="15" eb="16">
      <t>キ</t>
    </rPh>
    <rPh sb="26" eb="27">
      <t>ヒ</t>
    </rPh>
    <phoneticPr fontId="21"/>
  </si>
  <si>
    <t>22,500㎥/日</t>
    <rPh sb="8" eb="9">
      <t>ヒ</t>
    </rPh>
    <phoneticPr fontId="21"/>
  </si>
  <si>
    <t>創設　28,000㎥/日</t>
    <rPh sb="0" eb="2">
      <t>ソウセツ</t>
    </rPh>
    <rPh sb="11" eb="12">
      <t>ヒ</t>
    </rPh>
    <phoneticPr fontId="21"/>
  </si>
  <si>
    <t>南部　118,000㎥/日</t>
    <rPh sb="0" eb="2">
      <t>ナンブ</t>
    </rPh>
    <rPh sb="12" eb="13">
      <t>ヒ</t>
    </rPh>
    <phoneticPr fontId="21"/>
  </si>
  <si>
    <t>拡張　36,500㎥/日</t>
    <rPh sb="0" eb="2">
      <t>カクチョウ</t>
    </rPh>
    <rPh sb="11" eb="12">
      <t>ヒ</t>
    </rPh>
    <phoneticPr fontId="21"/>
  </si>
  <si>
    <t>北部　 33,700㎥/日</t>
    <rPh sb="0" eb="2">
      <t>ホクブ</t>
    </rPh>
    <rPh sb="12" eb="13">
      <t>ヒ</t>
    </rPh>
    <phoneticPr fontId="21"/>
  </si>
  <si>
    <t xml:space="preserve"> 計 　64,500㎥/日</t>
    <rPh sb="1" eb="2">
      <t>ケイ</t>
    </rPh>
    <rPh sb="12" eb="13">
      <t>ヒ</t>
    </rPh>
    <phoneticPr fontId="21"/>
  </si>
  <si>
    <t xml:space="preserve"> 計 　151,700㎥/日</t>
    <rPh sb="1" eb="2">
      <t>ケイ</t>
    </rPh>
    <rPh sb="13" eb="14">
      <t>ヒ</t>
    </rPh>
    <phoneticPr fontId="21"/>
  </si>
  <si>
    <t>計画１日　　　最大供給量</t>
    <rPh sb="0" eb="2">
      <t>ケイカク</t>
    </rPh>
    <rPh sb="3" eb="4">
      <t>ニチ</t>
    </rPh>
    <rPh sb="7" eb="9">
      <t>サイダイ</t>
    </rPh>
    <rPh sb="9" eb="11">
      <t>キョウキュウ</t>
    </rPh>
    <rPh sb="11" eb="12">
      <t>シュスイリョウ</t>
    </rPh>
    <phoneticPr fontId="21"/>
  </si>
  <si>
    <t>１期　122,500㎥/日
２期　245,000㎥/日</t>
    <rPh sb="1" eb="2">
      <t>キ</t>
    </rPh>
    <rPh sb="12" eb="13">
      <t>ヒ</t>
    </rPh>
    <rPh sb="15" eb="16">
      <t>キ</t>
    </rPh>
    <rPh sb="26" eb="27">
      <t>ヒ</t>
    </rPh>
    <phoneticPr fontId="21"/>
  </si>
  <si>
    <t>21,000㎥/日</t>
    <rPh sb="8" eb="9">
      <t>ヒ</t>
    </rPh>
    <phoneticPr fontId="21"/>
  </si>
  <si>
    <t>創設　26,600㎥/日</t>
    <rPh sb="0" eb="2">
      <t>ソウセツ</t>
    </rPh>
    <rPh sb="11" eb="12">
      <t>ヒ</t>
    </rPh>
    <phoneticPr fontId="21"/>
  </si>
  <si>
    <t>南部　109,700㎥/日</t>
    <rPh sb="0" eb="2">
      <t>ナンブ</t>
    </rPh>
    <rPh sb="12" eb="13">
      <t>ヒ</t>
    </rPh>
    <phoneticPr fontId="21"/>
  </si>
  <si>
    <t>拡張　34,000㎥/日</t>
    <rPh sb="0" eb="2">
      <t>カクチョウ</t>
    </rPh>
    <rPh sb="11" eb="12">
      <t>ヒ</t>
    </rPh>
    <phoneticPr fontId="21"/>
  </si>
  <si>
    <t>北部　 31,410㎥/日</t>
    <rPh sb="0" eb="2">
      <t>ホクブ</t>
    </rPh>
    <rPh sb="12" eb="13">
      <t>ヒ</t>
    </rPh>
    <phoneticPr fontId="21"/>
  </si>
  <si>
    <t xml:space="preserve"> 計 　60,600㎥/日</t>
    <rPh sb="1" eb="2">
      <t>ケイ</t>
    </rPh>
    <rPh sb="12" eb="13">
      <t>ヒ</t>
    </rPh>
    <phoneticPr fontId="21"/>
  </si>
  <si>
    <t xml:space="preserve"> 計 　141,110㎥/日</t>
    <rPh sb="1" eb="2">
      <t>ケイ</t>
    </rPh>
    <rPh sb="13" eb="14">
      <t>ヒ</t>
    </rPh>
    <phoneticPr fontId="21"/>
  </si>
  <si>
    <t>工期</t>
    <rPh sb="0" eb="2">
      <t>コウキ</t>
    </rPh>
    <phoneticPr fontId="21"/>
  </si>
  <si>
    <t>昭和50年度</t>
    <rPh sb="0" eb="2">
      <t>ショウワ</t>
    </rPh>
    <rPh sb="4" eb="6">
      <t>ネンド</t>
    </rPh>
    <phoneticPr fontId="21"/>
  </si>
  <si>
    <t>昭和55年度</t>
    <rPh sb="0" eb="2">
      <t>ショウワ</t>
    </rPh>
    <rPh sb="4" eb="6">
      <t>ネンド</t>
    </rPh>
    <phoneticPr fontId="21"/>
  </si>
  <si>
    <t>昭和53年度</t>
    <rPh sb="0" eb="2">
      <t>ショウワ</t>
    </rPh>
    <rPh sb="4" eb="6">
      <t>ネンド</t>
    </rPh>
    <phoneticPr fontId="21"/>
  </si>
  <si>
    <t>昭和56年度</t>
    <rPh sb="0" eb="2">
      <t>ショウワ</t>
    </rPh>
    <rPh sb="4" eb="6">
      <t>ネンド</t>
    </rPh>
    <phoneticPr fontId="21"/>
  </si>
  <si>
    <t>　　～平成 2年度</t>
    <rPh sb="3" eb="5">
      <t>ヘイセイ</t>
    </rPh>
    <rPh sb="7" eb="9">
      <t>ネンド</t>
    </rPh>
    <phoneticPr fontId="21"/>
  </si>
  <si>
    <t>　　～平成 6年度</t>
    <rPh sb="3" eb="5">
      <t>ヘイセイ</t>
    </rPh>
    <rPh sb="7" eb="9">
      <t>ネンド</t>
    </rPh>
    <phoneticPr fontId="21"/>
  </si>
  <si>
    <t>　　～平成19年度</t>
    <rPh sb="3" eb="5">
      <t>ヘイセイ</t>
    </rPh>
    <rPh sb="7" eb="9">
      <t>ネンド</t>
    </rPh>
    <phoneticPr fontId="21"/>
  </si>
  <si>
    <t>　　～平成13年度</t>
    <rPh sb="3" eb="5">
      <t>ヘイセイ</t>
    </rPh>
    <rPh sb="7" eb="9">
      <t>ネンド</t>
    </rPh>
    <phoneticPr fontId="21"/>
  </si>
  <si>
    <t>総事業費</t>
    <rPh sb="0" eb="4">
      <t>ソウジギョウヒ</t>
    </rPh>
    <phoneticPr fontId="21"/>
  </si>
  <si>
    <t>679億円</t>
    <rPh sb="3" eb="5">
      <t>オクエン</t>
    </rPh>
    <phoneticPr fontId="21"/>
  </si>
  <si>
    <t>100億円</t>
    <rPh sb="3" eb="5">
      <t>オクエン</t>
    </rPh>
    <phoneticPr fontId="21"/>
  </si>
  <si>
    <t>創設　　115億円</t>
    <rPh sb="0" eb="2">
      <t>ソウセツ</t>
    </rPh>
    <rPh sb="7" eb="9">
      <t>オクエン</t>
    </rPh>
    <phoneticPr fontId="21"/>
  </si>
  <si>
    <t>699億円</t>
    <rPh sb="3" eb="5">
      <t>オクエン</t>
    </rPh>
    <phoneticPr fontId="21"/>
  </si>
  <si>
    <t>拡張　　242億円</t>
    <rPh sb="0" eb="2">
      <t>カクチョウ</t>
    </rPh>
    <rPh sb="7" eb="9">
      <t>オクエン</t>
    </rPh>
    <phoneticPr fontId="21"/>
  </si>
  <si>
    <t>供給開始年月</t>
    <rPh sb="0" eb="2">
      <t>キョウキュウ</t>
    </rPh>
    <rPh sb="2" eb="4">
      <t>カイシ</t>
    </rPh>
    <rPh sb="4" eb="6">
      <t>ネンゲツ</t>
    </rPh>
    <phoneticPr fontId="21"/>
  </si>
  <si>
    <t>平成 3年 4月</t>
    <rPh sb="0" eb="2">
      <t>ヘイセイ</t>
    </rPh>
    <rPh sb="4" eb="5">
      <t>ネン</t>
    </rPh>
    <rPh sb="7" eb="8">
      <t>ガツ</t>
    </rPh>
    <phoneticPr fontId="21"/>
  </si>
  <si>
    <t>平成６年10月</t>
    <rPh sb="0" eb="2">
      <t>ヘイセイ</t>
    </rPh>
    <rPh sb="3" eb="4">
      <t>ネン</t>
    </rPh>
    <rPh sb="6" eb="7">
      <t>ガツ</t>
    </rPh>
    <phoneticPr fontId="21"/>
  </si>
  <si>
    <t>創設　昭和58年 4月
拡張　平成19年10月</t>
    <rPh sb="0" eb="2">
      <t>ソウセツ</t>
    </rPh>
    <rPh sb="3" eb="5">
      <t>ショウワ</t>
    </rPh>
    <rPh sb="7" eb="8">
      <t>ネン</t>
    </rPh>
    <rPh sb="10" eb="11">
      <t>ガツ</t>
    </rPh>
    <phoneticPr fontId="21"/>
  </si>
  <si>
    <t>平成13年10月</t>
    <rPh sb="0" eb="2">
      <t>ヘイセイ</t>
    </rPh>
    <rPh sb="4" eb="5">
      <t>ネン</t>
    </rPh>
    <rPh sb="7" eb="8">
      <t>ガツ</t>
    </rPh>
    <phoneticPr fontId="21"/>
  </si>
  <si>
    <t>昭和59年 7月</t>
    <rPh sb="0" eb="2">
      <t>ショウワ</t>
    </rPh>
    <rPh sb="4" eb="5">
      <t>ネン</t>
    </rPh>
    <rPh sb="7" eb="8">
      <t>ガツ</t>
    </rPh>
    <phoneticPr fontId="21"/>
  </si>
  <si>
    <t>一部供給開始</t>
    <rPh sb="0" eb="2">
      <t>イチブ</t>
    </rPh>
    <rPh sb="2" eb="4">
      <t>キョウキュウ</t>
    </rPh>
    <rPh sb="4" eb="6">
      <t>カイシ</t>
    </rPh>
    <phoneticPr fontId="21"/>
  </si>
  <si>
    <t>　　　　事業名
 項目</t>
    <rPh sb="4" eb="6">
      <t>ジギョウ</t>
    </rPh>
    <rPh sb="6" eb="7">
      <t>メイ</t>
    </rPh>
    <rPh sb="10" eb="12">
      <t>コウモク</t>
    </rPh>
    <phoneticPr fontId="21"/>
  </si>
  <si>
    <t>村 山 広 域 水 道
用 水 供 給 事 業</t>
    <rPh sb="0" eb="1">
      <t>ムラ</t>
    </rPh>
    <rPh sb="2" eb="3">
      <t>ヤマ</t>
    </rPh>
    <rPh sb="4" eb="5">
      <t>ヒロ</t>
    </rPh>
    <rPh sb="6" eb="7">
      <t>イキ</t>
    </rPh>
    <rPh sb="8" eb="9">
      <t>ミズ</t>
    </rPh>
    <rPh sb="10" eb="11">
      <t>ミチ</t>
    </rPh>
    <phoneticPr fontId="21"/>
  </si>
  <si>
    <t>最 上 広 域 水 道
用 水 供 給 事 業</t>
    <rPh sb="0" eb="1">
      <t>サイ</t>
    </rPh>
    <rPh sb="2" eb="3">
      <t>ジョウ</t>
    </rPh>
    <rPh sb="4" eb="5">
      <t>ヒロ</t>
    </rPh>
    <rPh sb="6" eb="7">
      <t>イキ</t>
    </rPh>
    <rPh sb="8" eb="9">
      <t>ミズ</t>
    </rPh>
    <rPh sb="10" eb="11">
      <t>ミチ</t>
    </rPh>
    <phoneticPr fontId="21"/>
  </si>
  <si>
    <t>庄 内 広 域 水 道
用 水 供 給 事 業</t>
    <rPh sb="0" eb="1">
      <t>ショウ</t>
    </rPh>
    <rPh sb="2" eb="3">
      <t>ナイ</t>
    </rPh>
    <rPh sb="4" eb="5">
      <t>ヒロ</t>
    </rPh>
    <rPh sb="6" eb="7">
      <t>イキ</t>
    </rPh>
    <rPh sb="8" eb="9">
      <t>ミズ</t>
    </rPh>
    <rPh sb="10" eb="11">
      <t>ミチ</t>
    </rPh>
    <phoneticPr fontId="21"/>
  </si>
  <si>
    <t>置 賜 広 域 水 道
用 水 供 給 事 業</t>
    <rPh sb="0" eb="1">
      <t>オキ</t>
    </rPh>
    <rPh sb="2" eb="3">
      <t>タマモノ</t>
    </rPh>
    <rPh sb="4" eb="5">
      <t>ヒロ</t>
    </rPh>
    <rPh sb="6" eb="7">
      <t>イキ</t>
    </rPh>
    <rPh sb="8" eb="9">
      <t>ミズ</t>
    </rPh>
    <rPh sb="10" eb="11">
      <t>ミチ</t>
    </rPh>
    <phoneticPr fontId="21"/>
  </si>
  <si>
    <t>(3) 供給状況</t>
    <rPh sb="4" eb="6">
      <t>キョウキュウ</t>
    </rPh>
    <rPh sb="6" eb="8">
      <t>ジョウキョウ</t>
    </rPh>
    <phoneticPr fontId="21"/>
  </si>
  <si>
    <t>　　　　　　　　　　項目
事業名</t>
    <rPh sb="10" eb="12">
      <t>コウモク</t>
    </rPh>
    <rPh sb="14" eb="16">
      <t>ジギョウ</t>
    </rPh>
    <rPh sb="16" eb="17">
      <t>メイ</t>
    </rPh>
    <phoneticPr fontId="21"/>
  </si>
  <si>
    <t>実績１日
最大供給量</t>
    <rPh sb="0" eb="2">
      <t>ジッセキ</t>
    </rPh>
    <rPh sb="3" eb="4">
      <t>ニチ</t>
    </rPh>
    <phoneticPr fontId="21"/>
  </si>
  <si>
    <t>実績年間
取水量</t>
    <rPh sb="0" eb="2">
      <t>ジッセキ</t>
    </rPh>
    <rPh sb="2" eb="4">
      <t>ネンカン</t>
    </rPh>
    <phoneticPr fontId="21"/>
  </si>
  <si>
    <r>
      <t>実績年間
浄水量</t>
    </r>
    <r>
      <rPr>
        <sz val="6"/>
        <rFont val="ＭＳ 明朝"/>
        <family val="1"/>
        <charset val="128"/>
      </rPr>
      <t>(ろ過水量)</t>
    </r>
    <rPh sb="0" eb="2">
      <t>ジッセキ</t>
    </rPh>
    <rPh sb="2" eb="4">
      <t>ネンカン</t>
    </rPh>
    <phoneticPr fontId="21"/>
  </si>
  <si>
    <t>実績年間
供給量</t>
    <rPh sb="0" eb="2">
      <t>ジッセキ</t>
    </rPh>
    <rPh sb="2" eb="4">
      <t>ネンカン</t>
    </rPh>
    <phoneticPr fontId="21"/>
  </si>
  <si>
    <t>実績年間
有収水量</t>
    <rPh sb="0" eb="2">
      <t>ジッセキ</t>
    </rPh>
    <rPh sb="2" eb="4">
      <t>ネンカン</t>
    </rPh>
    <phoneticPr fontId="21"/>
  </si>
  <si>
    <t>実績年間
料金収入</t>
    <rPh sb="0" eb="2">
      <t>ジッセキ</t>
    </rPh>
    <rPh sb="2" eb="4">
      <t>ネンカン</t>
    </rPh>
    <phoneticPr fontId="21"/>
  </si>
  <si>
    <t>[㎥/日]</t>
    <rPh sb="3" eb="4">
      <t>ヒ</t>
    </rPh>
    <phoneticPr fontId="21"/>
  </si>
  <si>
    <t>[千㎥]</t>
    <rPh sb="1" eb="2">
      <t>セン</t>
    </rPh>
    <phoneticPr fontId="21"/>
  </si>
  <si>
    <t>[千円(税抜)]</t>
    <rPh sb="1" eb="3">
      <t>センエン</t>
    </rPh>
    <rPh sb="4" eb="6">
      <t>ゼイヌキ</t>
    </rPh>
    <phoneticPr fontId="21"/>
  </si>
  <si>
    <t>村山広域水道用水供給事業</t>
    <rPh sb="0" eb="2">
      <t>ムラヤマ</t>
    </rPh>
    <rPh sb="2" eb="4">
      <t>コウイキ</t>
    </rPh>
    <rPh sb="4" eb="6">
      <t>スイドウ</t>
    </rPh>
    <phoneticPr fontId="21"/>
  </si>
  <si>
    <t>最上広域水道用水供給事業</t>
    <rPh sb="0" eb="2">
      <t>モガミ</t>
    </rPh>
    <rPh sb="2" eb="4">
      <t>コウイキ</t>
    </rPh>
    <rPh sb="4" eb="6">
      <t>スイドウ</t>
    </rPh>
    <phoneticPr fontId="21"/>
  </si>
  <si>
    <t>置賜広域水道用水供給事業</t>
    <rPh sb="0" eb="2">
      <t>オキタマ</t>
    </rPh>
    <rPh sb="2" eb="4">
      <t>コウイキ</t>
    </rPh>
    <rPh sb="4" eb="6">
      <t>スイドウ</t>
    </rPh>
    <phoneticPr fontId="21"/>
  </si>
  <si>
    <t>庄内広域水道用水供給事業</t>
    <rPh sb="0" eb="2">
      <t>ショウナイ</t>
    </rPh>
    <rPh sb="2" eb="4">
      <t>コウイキ</t>
    </rPh>
    <rPh sb="4" eb="6">
      <t>スイドウ</t>
    </rPh>
    <phoneticPr fontId="21"/>
  </si>
  <si>
    <t>合　　　計</t>
    <rPh sb="0" eb="1">
      <t>ゴウ</t>
    </rPh>
    <rPh sb="4" eb="5">
      <t>ケイ</t>
    </rPh>
    <phoneticPr fontId="21"/>
  </si>
  <si>
    <t>(4) 市町村別供給量</t>
    <rPh sb="4" eb="7">
      <t>シチョウソン</t>
    </rPh>
    <rPh sb="7" eb="8">
      <t>ベツ</t>
    </rPh>
    <rPh sb="8" eb="10">
      <t>キョウキュウ</t>
    </rPh>
    <rPh sb="10" eb="11">
      <t>リョウ</t>
    </rPh>
    <phoneticPr fontId="21"/>
  </si>
  <si>
    <t>村山広域水道</t>
    <rPh sb="0" eb="2">
      <t>ムラヤマ</t>
    </rPh>
    <rPh sb="2" eb="4">
      <t>コウイキ</t>
    </rPh>
    <rPh sb="4" eb="6">
      <t>スイドウ</t>
    </rPh>
    <phoneticPr fontId="21"/>
  </si>
  <si>
    <t>山形市</t>
    <rPh sb="0" eb="3">
      <t>ヤマガタシ</t>
    </rPh>
    <phoneticPr fontId="21"/>
  </si>
  <si>
    <t>寒河江市</t>
    <rPh sb="0" eb="4">
      <t>サガエシ</t>
    </rPh>
    <phoneticPr fontId="21"/>
  </si>
  <si>
    <t>上山市</t>
  </si>
  <si>
    <t>村山市</t>
    <rPh sb="0" eb="3">
      <t>ムラヤマシ</t>
    </rPh>
    <phoneticPr fontId="21"/>
  </si>
  <si>
    <t>天童市</t>
    <rPh sb="0" eb="3">
      <t>テンドウシ</t>
    </rPh>
    <phoneticPr fontId="21"/>
  </si>
  <si>
    <t>東根市</t>
    <rPh sb="0" eb="3">
      <t>ヒガシネシ</t>
    </rPh>
    <phoneticPr fontId="21"/>
  </si>
  <si>
    <t>給水量
協定１日</t>
    <rPh sb="4" eb="6">
      <t>キョウテイ</t>
    </rPh>
    <rPh sb="7" eb="8">
      <t>ニチ</t>
    </rPh>
    <phoneticPr fontId="21"/>
  </si>
  <si>
    <t>最大　[㎥/日]</t>
    <rPh sb="0" eb="2">
      <t>サイダイ</t>
    </rPh>
    <rPh sb="6" eb="7">
      <t>ニチ</t>
    </rPh>
    <phoneticPr fontId="21"/>
  </si>
  <si>
    <t>平均　[㎥/日]</t>
    <rPh sb="0" eb="2">
      <t>ヘイキン</t>
    </rPh>
    <phoneticPr fontId="21"/>
  </si>
  <si>
    <t>実績年間供給量[千㎥]</t>
    <rPh sb="0" eb="2">
      <t>ジッセキ</t>
    </rPh>
    <rPh sb="2" eb="4">
      <t>ネンカン</t>
    </rPh>
    <rPh sb="4" eb="7">
      <t>キョウキュウリョウ</t>
    </rPh>
    <rPh sb="8" eb="9">
      <t>セン</t>
    </rPh>
    <phoneticPr fontId="21"/>
  </si>
  <si>
    <t>河北町</t>
    <rPh sb="0" eb="2">
      <t>カホク</t>
    </rPh>
    <rPh sb="2" eb="3">
      <t>オオエマチ</t>
    </rPh>
    <phoneticPr fontId="21"/>
  </si>
  <si>
    <t>西川町</t>
    <rPh sb="0" eb="3">
      <t>ニシカワマチ</t>
    </rPh>
    <phoneticPr fontId="21"/>
  </si>
  <si>
    <t>朝日町</t>
    <rPh sb="0" eb="3">
      <t>アサヒチョウ</t>
    </rPh>
    <phoneticPr fontId="21"/>
  </si>
  <si>
    <t>大江町</t>
    <rPh sb="0" eb="2">
      <t>オオエ</t>
    </rPh>
    <rPh sb="2" eb="3">
      <t>ニシカワマチ</t>
    </rPh>
    <phoneticPr fontId="21"/>
  </si>
  <si>
    <t>最上川中部
水道企業団</t>
    <rPh sb="0" eb="3">
      <t>モガミガワ</t>
    </rPh>
    <rPh sb="3" eb="5">
      <t>チュウブ</t>
    </rPh>
    <phoneticPr fontId="21"/>
  </si>
  <si>
    <t>合計</t>
    <rPh sb="0" eb="2">
      <t>ゴウケイ</t>
    </rPh>
    <phoneticPr fontId="21"/>
  </si>
  <si>
    <t>最上広域水道</t>
    <rPh sb="0" eb="2">
      <t>モガミ</t>
    </rPh>
    <rPh sb="2" eb="4">
      <t>コウイキ</t>
    </rPh>
    <rPh sb="4" eb="6">
      <t>スイドウ</t>
    </rPh>
    <phoneticPr fontId="21"/>
  </si>
  <si>
    <t>新庄市</t>
    <rPh sb="0" eb="3">
      <t>シンジョウシ</t>
    </rPh>
    <phoneticPr fontId="21"/>
  </si>
  <si>
    <t>金山町</t>
    <rPh sb="0" eb="3">
      <t>カネヤママチ</t>
    </rPh>
    <phoneticPr fontId="21"/>
  </si>
  <si>
    <t>置賜広域水道</t>
    <rPh sb="0" eb="2">
      <t>オキタマ</t>
    </rPh>
    <rPh sb="2" eb="4">
      <t>コウイキ</t>
    </rPh>
    <rPh sb="4" eb="6">
      <t>スイドウ</t>
    </rPh>
    <phoneticPr fontId="21"/>
  </si>
  <si>
    <t>米沢市</t>
    <rPh sb="0" eb="3">
      <t>ヨネザワシ</t>
    </rPh>
    <phoneticPr fontId="21"/>
  </si>
  <si>
    <t>南陽市</t>
    <rPh sb="0" eb="3">
      <t>ナンヨウシ</t>
    </rPh>
    <phoneticPr fontId="21"/>
  </si>
  <si>
    <t>高畠町</t>
    <rPh sb="0" eb="3">
      <t>タカハタマチ</t>
    </rPh>
    <phoneticPr fontId="21"/>
  </si>
  <si>
    <t>川西町</t>
    <rPh sb="0" eb="3">
      <t>カワニシマチ</t>
    </rPh>
    <phoneticPr fontId="21"/>
  </si>
  <si>
    <t>庄内広域水道</t>
    <rPh sb="0" eb="2">
      <t>ショウナイ</t>
    </rPh>
    <rPh sb="2" eb="4">
      <t>コウイキ</t>
    </rPh>
    <rPh sb="4" eb="6">
      <t>スイドウ</t>
    </rPh>
    <phoneticPr fontId="21"/>
  </si>
  <si>
    <t>鶴岡市</t>
    <rPh sb="0" eb="3">
      <t>ツルオカシ</t>
    </rPh>
    <phoneticPr fontId="21"/>
  </si>
  <si>
    <t>酒田市</t>
    <rPh sb="0" eb="3">
      <t>サカタシ</t>
    </rPh>
    <phoneticPr fontId="21"/>
  </si>
  <si>
    <t>庄内町</t>
    <rPh sb="0" eb="2">
      <t>ショウナイ</t>
    </rPh>
    <rPh sb="2" eb="3">
      <t>マチ</t>
    </rPh>
    <phoneticPr fontId="21"/>
  </si>
  <si>
    <t>(5) 財務状況</t>
    <rPh sb="4" eb="6">
      <t>ザイム</t>
    </rPh>
    <rPh sb="6" eb="8">
      <t>ジョウキョウ</t>
    </rPh>
    <phoneticPr fontId="21"/>
  </si>
  <si>
    <t>[特記以外単位：千円(税抜)]</t>
    <rPh sb="11" eb="13">
      <t>ゼイヌキ</t>
    </rPh>
    <phoneticPr fontId="21"/>
  </si>
  <si>
    <t>村山広域水道
用水供給事業</t>
    <rPh sb="4" eb="6">
      <t>スイドウ</t>
    </rPh>
    <rPh sb="7" eb="9">
      <t>ヨウスイ</t>
    </rPh>
    <rPh sb="9" eb="11">
      <t>キョウキュウ</t>
    </rPh>
    <rPh sb="11" eb="13">
      <t>ジギョウ</t>
    </rPh>
    <phoneticPr fontId="21"/>
  </si>
  <si>
    <t>最上広域水道
用水供給事業</t>
    <rPh sb="0" eb="2">
      <t>モガミ</t>
    </rPh>
    <rPh sb="4" eb="6">
      <t>スイドウ</t>
    </rPh>
    <rPh sb="7" eb="9">
      <t>ヨウスイ</t>
    </rPh>
    <rPh sb="9" eb="11">
      <t>キョウキュウ</t>
    </rPh>
    <rPh sb="11" eb="13">
      <t>ジギョウ</t>
    </rPh>
    <phoneticPr fontId="21"/>
  </si>
  <si>
    <t>置賜広域水道
用水供給事業</t>
    <rPh sb="0" eb="2">
      <t>オイタマ</t>
    </rPh>
    <rPh sb="2" eb="4">
      <t>コウイキ</t>
    </rPh>
    <rPh sb="4" eb="6">
      <t>スイドウ</t>
    </rPh>
    <rPh sb="7" eb="9">
      <t>ヨウスイ</t>
    </rPh>
    <rPh sb="9" eb="11">
      <t>キョウキュウ</t>
    </rPh>
    <rPh sb="11" eb="13">
      <t>ジギョウ</t>
    </rPh>
    <phoneticPr fontId="21"/>
  </si>
  <si>
    <t>庄内広域水道
用水供給事業</t>
    <rPh sb="0" eb="2">
      <t>ショウナイ</t>
    </rPh>
    <rPh sb="2" eb="4">
      <t>コウイキ</t>
    </rPh>
    <rPh sb="4" eb="6">
      <t>スイドウ</t>
    </rPh>
    <rPh sb="7" eb="9">
      <t>ヨウスイ</t>
    </rPh>
    <rPh sb="9" eb="11">
      <t>キョウキュウ</t>
    </rPh>
    <rPh sb="11" eb="13">
      <t>ジギョウ</t>
    </rPh>
    <phoneticPr fontId="21"/>
  </si>
  <si>
    <t>他会計補助金</t>
  </si>
  <si>
    <t>当年度純利益（△損失）</t>
  </si>
  <si>
    <t>資本的収入の純計</t>
  </si>
  <si>
    <t>資本的支出の計</t>
  </si>
  <si>
    <t>新設・拡張事業費</t>
  </si>
  <si>
    <t>企業債償還金</t>
  </si>
  <si>
    <t>資本的収入額が資本的収支額に不足する額</t>
  </si>
  <si>
    <t>費　　用　　構　　成</t>
  </si>
  <si>
    <t>年間総有収水量</t>
  </si>
  <si>
    <t>有収水量
１㎥当り</t>
    <rPh sb="0" eb="2">
      <t>ユウシュウ</t>
    </rPh>
    <rPh sb="2" eb="4">
      <t>スイリョウ</t>
    </rPh>
    <rPh sb="7" eb="8">
      <t>ア</t>
    </rPh>
    <phoneticPr fontId="21"/>
  </si>
  <si>
    <t>[円/㎥]</t>
    <rPh sb="1" eb="2">
      <t>エン</t>
    </rPh>
    <phoneticPr fontId="21"/>
  </si>
  <si>
    <t>　　　　　　　　　　　　　事業名
　項目</t>
    <phoneticPr fontId="21"/>
  </si>
  <si>
    <t>(6) 水道料金</t>
    <rPh sb="4" eb="6">
      <t>スイドウ</t>
    </rPh>
    <rPh sb="6" eb="8">
      <t>リョウキン</t>
    </rPh>
    <phoneticPr fontId="21"/>
  </si>
  <si>
    <t>[単位：円/㎥（税抜）]</t>
    <rPh sb="1" eb="3">
      <t>タンイ</t>
    </rPh>
    <phoneticPr fontId="21"/>
  </si>
  <si>
    <t>S59. 7. 1～</t>
    <phoneticPr fontId="21"/>
  </si>
  <si>
    <t>S61. 4. 1～</t>
    <phoneticPr fontId="21"/>
  </si>
  <si>
    <t>H 2. 4. 1～</t>
    <phoneticPr fontId="21"/>
  </si>
  <si>
    <t>H 3. 4. 1～</t>
    <phoneticPr fontId="21"/>
  </si>
  <si>
    <t>H12. 4. 1～</t>
    <phoneticPr fontId="21"/>
  </si>
  <si>
    <t>H20. 4. 1～</t>
    <phoneticPr fontId="21"/>
  </si>
  <si>
    <t>S61. 3.31</t>
    <phoneticPr fontId="21"/>
  </si>
  <si>
    <t>H 2. 3.31</t>
    <phoneticPr fontId="21"/>
  </si>
  <si>
    <t>H 3. 3.31</t>
    <phoneticPr fontId="21"/>
  </si>
  <si>
    <t>H12. 3.31</t>
    <phoneticPr fontId="21"/>
  </si>
  <si>
    <t>H20. 3.31</t>
    <phoneticPr fontId="27"/>
  </si>
  <si>
    <t>基本料金</t>
    <rPh sb="0" eb="2">
      <t>キホン</t>
    </rPh>
    <rPh sb="2" eb="4">
      <t>リョウキン</t>
    </rPh>
    <phoneticPr fontId="21"/>
  </si>
  <si>
    <t>使用料金</t>
    <rPh sb="0" eb="2">
      <t>シヨウ</t>
    </rPh>
    <rPh sb="2" eb="4">
      <t>リョウキン</t>
    </rPh>
    <phoneticPr fontId="21"/>
  </si>
  <si>
    <t>H 6. 7. 1～</t>
    <phoneticPr fontId="21"/>
  </si>
  <si>
    <t>H 9. 4. 1～</t>
    <phoneticPr fontId="21"/>
  </si>
  <si>
    <t>H13. 4. 1～</t>
    <phoneticPr fontId="21"/>
  </si>
  <si>
    <t>H16. 4. 1～</t>
    <phoneticPr fontId="21"/>
  </si>
  <si>
    <t>H 9. 3.31</t>
    <phoneticPr fontId="21"/>
  </si>
  <si>
    <t>H13. 3.31</t>
    <phoneticPr fontId="21"/>
  </si>
  <si>
    <t>S58. 4. 1～</t>
    <phoneticPr fontId="21"/>
  </si>
  <si>
    <t>H13.10.20～</t>
    <phoneticPr fontId="21"/>
  </si>
  <si>
    <t>村山広域水道
用水供給事業</t>
    <phoneticPr fontId="27"/>
  </si>
  <si>
    <t>最上広域水道
用水供給事業</t>
    <rPh sb="0" eb="2">
      <t>モガミ</t>
    </rPh>
    <phoneticPr fontId="27"/>
  </si>
  <si>
    <t>置賜広域水道
用水供給事業</t>
    <rPh sb="0" eb="2">
      <t>オイタマ</t>
    </rPh>
    <phoneticPr fontId="27"/>
  </si>
  <si>
    <t>庄内広域水道
用水供給事業</t>
    <rPh sb="0" eb="2">
      <t>ショウナイ</t>
    </rPh>
    <phoneticPr fontId="27"/>
  </si>
  <si>
    <t>(7) 施設の概要</t>
    <rPh sb="4" eb="6">
      <t>シセツ</t>
    </rPh>
    <rPh sb="7" eb="9">
      <t>ガイヨウ</t>
    </rPh>
    <phoneticPr fontId="21"/>
  </si>
  <si>
    <t>取水施設</t>
    <rPh sb="0" eb="2">
      <t>シュスイ</t>
    </rPh>
    <rPh sb="2" eb="4">
      <t>シセツ</t>
    </rPh>
    <phoneticPr fontId="21"/>
  </si>
  <si>
    <t>計画１日  
最大取水量</t>
    <rPh sb="0" eb="2">
      <t>ケイカク</t>
    </rPh>
    <rPh sb="3" eb="4">
      <t>ニチ</t>
    </rPh>
    <rPh sb="7" eb="12">
      <t>サイダイリョウ</t>
    </rPh>
    <phoneticPr fontId="21"/>
  </si>
  <si>
    <t>ダム直接
[㎥]</t>
    <rPh sb="2" eb="4">
      <t>チョクセツ</t>
    </rPh>
    <phoneticPr fontId="21"/>
  </si>
  <si>
    <t>－</t>
    <phoneticPr fontId="21"/>
  </si>
  <si>
    <t>ダム放流
[㎥]</t>
    <rPh sb="2" eb="4">
      <t>ホウリュウ</t>
    </rPh>
    <phoneticPr fontId="21"/>
  </si>
  <si>
    <t>水　利　権</t>
    <rPh sb="0" eb="1">
      <t>ミズ</t>
    </rPh>
    <rPh sb="2" eb="3">
      <t>リ</t>
    </rPh>
    <rPh sb="4" eb="5">
      <t>ケン</t>
    </rPh>
    <phoneticPr fontId="21"/>
  </si>
  <si>
    <t>水系・河川名</t>
    <rPh sb="0" eb="2">
      <t>スイケイ</t>
    </rPh>
    <rPh sb="3" eb="5">
      <t>カセン</t>
    </rPh>
    <rPh sb="5" eb="6">
      <t>メイ</t>
    </rPh>
    <phoneticPr fontId="21"/>
  </si>
  <si>
    <t>最上川水系
寒河江川</t>
    <rPh sb="0" eb="3">
      <t>モガミガワ</t>
    </rPh>
    <rPh sb="3" eb="5">
      <t>スイケイ</t>
    </rPh>
    <rPh sb="6" eb="9">
      <t>サガエ</t>
    </rPh>
    <rPh sb="9" eb="10">
      <t>カワ</t>
    </rPh>
    <phoneticPr fontId="21"/>
  </si>
  <si>
    <t>最上川水系
金山川</t>
    <rPh sb="0" eb="3">
      <t>モガミガワ</t>
    </rPh>
    <rPh sb="3" eb="5">
      <t>スイケイ</t>
    </rPh>
    <rPh sb="6" eb="8">
      <t>カネヤマ</t>
    </rPh>
    <rPh sb="8" eb="9">
      <t>カワ</t>
    </rPh>
    <phoneticPr fontId="21"/>
  </si>
  <si>
    <t>最上川水系
刈安川</t>
    <rPh sb="0" eb="3">
      <t>モガミガワ</t>
    </rPh>
    <rPh sb="3" eb="5">
      <t>スイケイ</t>
    </rPh>
    <rPh sb="6" eb="7">
      <t>カリ</t>
    </rPh>
    <rPh sb="7" eb="8">
      <t>アン</t>
    </rPh>
    <rPh sb="8" eb="9">
      <t>カワ</t>
    </rPh>
    <phoneticPr fontId="21"/>
  </si>
  <si>
    <t>最上川水系
田沢川</t>
    <rPh sb="0" eb="3">
      <t>モガミガワ</t>
    </rPh>
    <rPh sb="3" eb="5">
      <t>スイケイ</t>
    </rPh>
    <rPh sb="6" eb="8">
      <t>タザワ</t>
    </rPh>
    <rPh sb="8" eb="9">
      <t>カワ</t>
    </rPh>
    <phoneticPr fontId="21"/>
  </si>
  <si>
    <t>許可水量
[㎥/秒]</t>
    <rPh sb="0" eb="2">
      <t>キョカ</t>
    </rPh>
    <rPh sb="2" eb="4">
      <t>スイリョウ</t>
    </rPh>
    <rPh sb="8" eb="9">
      <t>ビョウ</t>
    </rPh>
    <phoneticPr fontId="21"/>
  </si>
  <si>
    <t>最上川水系
綱木川</t>
    <rPh sb="0" eb="3">
      <t>モガミガワ</t>
    </rPh>
    <rPh sb="3" eb="5">
      <t>スイケイ</t>
    </rPh>
    <rPh sb="6" eb="7">
      <t>ツナ</t>
    </rPh>
    <rPh sb="7" eb="8">
      <t>キ</t>
    </rPh>
    <rPh sb="8" eb="9">
      <t>カワ</t>
    </rPh>
    <phoneticPr fontId="21"/>
  </si>
  <si>
    <t>赤川水系
梵字川</t>
    <rPh sb="0" eb="2">
      <t>アカガワ</t>
    </rPh>
    <rPh sb="2" eb="4">
      <t>スイケイ</t>
    </rPh>
    <rPh sb="5" eb="6">
      <t>ボン</t>
    </rPh>
    <rPh sb="6" eb="7">
      <t>ジ</t>
    </rPh>
    <rPh sb="7" eb="8">
      <t>ガワ</t>
    </rPh>
    <phoneticPr fontId="21"/>
  </si>
  <si>
    <t>許可水量
[㎥/秒]</t>
    <rPh sb="0" eb="2">
      <t>キョカ</t>
    </rPh>
    <rPh sb="2" eb="4">
      <t>スイリョウ</t>
    </rPh>
    <phoneticPr fontId="21"/>
  </si>
  <si>
    <t>浄水施設</t>
    <rPh sb="0" eb="2">
      <t>ジョウスイ</t>
    </rPh>
    <rPh sb="2" eb="4">
      <t>シセツ</t>
    </rPh>
    <phoneticPr fontId="21"/>
  </si>
  <si>
    <t>急速ろ過池</t>
    <rPh sb="0" eb="2">
      <t>キュウソク</t>
    </rPh>
    <rPh sb="2" eb="4">
      <t>ロカチ</t>
    </rPh>
    <rPh sb="4" eb="5">
      <t>イケ</t>
    </rPh>
    <phoneticPr fontId="21"/>
  </si>
  <si>
    <t>常用池数
[池]</t>
    <rPh sb="0" eb="2">
      <t>ジョウヨウ</t>
    </rPh>
    <rPh sb="2" eb="3">
      <t>イケ</t>
    </rPh>
    <rPh sb="3" eb="4">
      <t>スウ</t>
    </rPh>
    <rPh sb="6" eb="7">
      <t>イケ</t>
    </rPh>
    <phoneticPr fontId="21"/>
  </si>
  <si>
    <t>計画浄水量
[㎥/秒]</t>
    <phoneticPr fontId="21"/>
  </si>
  <si>
    <t>浄　水　池</t>
    <rPh sb="0" eb="1">
      <t>ジョウ</t>
    </rPh>
    <rPh sb="2" eb="3">
      <t>ミズ</t>
    </rPh>
    <rPh sb="4" eb="5">
      <t>イケ</t>
    </rPh>
    <phoneticPr fontId="21"/>
  </si>
  <si>
    <t>池　　数
[池]</t>
    <rPh sb="0" eb="1">
      <t>イケ</t>
    </rPh>
    <rPh sb="3" eb="4">
      <t>スウ</t>
    </rPh>
    <rPh sb="6" eb="7">
      <t>イケ</t>
    </rPh>
    <phoneticPr fontId="21"/>
  </si>
  <si>
    <t>有効容量
[㎥]</t>
    <rPh sb="0" eb="2">
      <t>ユウコウ</t>
    </rPh>
    <rPh sb="2" eb="4">
      <t>ヨウリョウ</t>
    </rPh>
    <phoneticPr fontId="21"/>
  </si>
  <si>
    <t>導水施設</t>
    <rPh sb="0" eb="2">
      <t>ドウスイ</t>
    </rPh>
    <rPh sb="2" eb="4">
      <t>シセツ</t>
    </rPh>
    <phoneticPr fontId="21"/>
  </si>
  <si>
    <t>ずい道　・　水路　[ｍ]</t>
    <rPh sb="2" eb="3">
      <t>ドウ</t>
    </rPh>
    <rPh sb="6" eb="8">
      <t>スイロ</t>
    </rPh>
    <phoneticPr fontId="21"/>
  </si>
  <si>
    <t>ダクタイル鋳鉄管　[ｍ]</t>
    <rPh sb="5" eb="8">
      <t>チュウテツカン</t>
    </rPh>
    <phoneticPr fontId="21"/>
  </si>
  <si>
    <t>鋼　　　　　　管　[ｍ]</t>
    <rPh sb="0" eb="1">
      <t>コウ</t>
    </rPh>
    <rPh sb="7" eb="8">
      <t>カン</t>
    </rPh>
    <phoneticPr fontId="21"/>
  </si>
  <si>
    <t>送水施設</t>
    <rPh sb="0" eb="2">
      <t>ソウスイ</t>
    </rPh>
    <rPh sb="2" eb="4">
      <t>シセツ</t>
    </rPh>
    <phoneticPr fontId="21"/>
  </si>
  <si>
    <t>H30. 4. 1～</t>
    <phoneticPr fontId="21"/>
  </si>
  <si>
    <t>H 30. 4. 1～</t>
    <phoneticPr fontId="21"/>
  </si>
  <si>
    <t>２期　平成40年度</t>
    <rPh sb="1" eb="2">
      <t>キ</t>
    </rPh>
    <rPh sb="3" eb="5">
      <t>ヘイセイ</t>
    </rPh>
    <rPh sb="7" eb="9">
      <t>ネンド</t>
    </rPh>
    <phoneticPr fontId="21"/>
  </si>
  <si>
    <t>委託料</t>
    <rPh sb="0" eb="3">
      <t>イタクリョウ</t>
    </rPh>
    <phoneticPr fontId="21"/>
  </si>
  <si>
    <t>その他</t>
    <phoneticPr fontId="21"/>
  </si>
  <si>
    <t>ス テ ン レ ス 管 [ｍ]</t>
    <rPh sb="10" eb="11">
      <t>カン</t>
    </rPh>
    <phoneticPr fontId="21"/>
  </si>
  <si>
    <t>Ａ　＝　①÷⑥　　　Ｂ　＝（⑤－④）÷⑥　　　Ｃ　＝（②＋③）÷⑥</t>
    <phoneticPr fontId="21"/>
  </si>
  <si>
    <t>(7月20日)</t>
    <rPh sb="2" eb="3">
      <t>ガツ</t>
    </rPh>
    <rPh sb="5" eb="6">
      <t>ニチ</t>
    </rPh>
    <phoneticPr fontId="21"/>
  </si>
  <si>
    <t>(8月5日)</t>
    <phoneticPr fontId="21"/>
  </si>
  <si>
    <t>(12月31日)</t>
    <phoneticPr fontId="21"/>
  </si>
  <si>
    <t>(7月2日)</t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</si>
</sst>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76" formatCode="#,##0_ "/>
    <numFmt numFmtId="177" formatCode="#,##0_ ;[Red]\-#,##0\ "/>
    <numFmt numFmtId="178" formatCode="#,##0;&quot;△ &quot;#,##0"/>
    <numFmt numFmtId="179" formatCode="#,##0_);[Red]\(#,##0\)"/>
    <numFmt numFmtId="180" formatCode="#,##0.000_);[Red]\(#,##0.000\)"/>
    <numFmt numFmtId="181" formatCode="#,##0.000_ "/>
  </numFmts>
  <fonts count="29" x14ac:knownFonts="1">
    <font>
      <sz val="10"/>
      <name val="ＭＳ Ｐゴシック"/>
      <family val="3"/>
      <charset val="128"/>
    </font>
    <font>
      <sz val="10"/>
      <name val="Arial"/>
      <family val="2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5.5"/>
      <name val="ＭＳ Ｐ明朝"/>
      <family val="1"/>
      <charset val="128"/>
    </font>
    <font>
      <sz val="10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41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41"/>
      </patternFill>
    </fill>
    <fill>
      <patternFill patternType="solid">
        <fgColor theme="0" tint="-4.9989318521683403E-2"/>
        <bgColor indexed="64"/>
      </patternFill>
    </fill>
  </fills>
  <borders count="10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 style="hair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>
      <left/>
      <right style="hair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  <border diagonalDown="1">
      <left/>
      <right style="hair">
        <color indexed="64"/>
      </right>
      <top/>
      <bottom style="thin">
        <color indexed="64"/>
      </bottom>
      <diagonal style="hair">
        <color indexed="64"/>
      </diagonal>
    </border>
    <border diagonalDown="1">
      <left style="hair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/>
      <bottom/>
      <diagonal style="hair">
        <color indexed="64"/>
      </diagonal>
    </border>
    <border diagonalDown="1">
      <left/>
      <right style="hair">
        <color indexed="64"/>
      </right>
      <top/>
      <bottom/>
      <diagonal style="hair">
        <color indexed="64"/>
      </diagonal>
    </border>
    <border diagonalDown="1">
      <left style="hair">
        <color indexed="64"/>
      </left>
      <right style="thin">
        <color indexed="64"/>
      </right>
      <top/>
      <bottom/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 diagonalDown="1">
      <left style="thin">
        <color indexed="64"/>
      </left>
      <right/>
      <top style="double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double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/>
      <right style="thin">
        <color indexed="64"/>
      </right>
      <top/>
      <bottom/>
      <diagonal style="hair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</borders>
  <cellStyleXfs count="4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20" borderId="1" applyNumberFormat="0" applyAlignment="0" applyProtection="0"/>
    <xf numFmtId="0" fontId="4" fillId="21" borderId="0" applyNumberFormat="0" applyBorder="0" applyAlignment="0" applyProtection="0"/>
    <xf numFmtId="0" fontId="22" fillId="22" borderId="2" applyNumberFormat="0" applyAlignment="0" applyProtection="0"/>
    <xf numFmtId="0" fontId="7" fillId="0" borderId="3" applyNumberFormat="0" applyFill="0" applyAlignment="0" applyProtection="0"/>
    <xf numFmtId="0" fontId="10" fillId="3" borderId="0" applyNumberFormat="0" applyBorder="0" applyAlignment="0" applyProtection="0"/>
    <xf numFmtId="0" fontId="16" fillId="23" borderId="4" applyNumberFormat="0" applyAlignment="0" applyProtection="0"/>
    <xf numFmtId="0" fontId="18" fillId="0" borderId="0" applyNumberFormat="0" applyFill="0" applyBorder="0" applyAlignment="0" applyProtection="0"/>
    <xf numFmtId="41" fontId="1" fillId="0" borderId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9" fillId="0" borderId="8" applyNumberFormat="0" applyFill="0" applyAlignment="0" applyProtection="0"/>
    <xf numFmtId="0" fontId="9" fillId="23" borderId="9" applyNumberFormat="0" applyAlignment="0" applyProtection="0"/>
    <xf numFmtId="0" fontId="17" fillId="0" borderId="0" applyNumberFormat="0" applyFill="0" applyBorder="0" applyAlignment="0" applyProtection="0"/>
    <xf numFmtId="0" fontId="8" fillId="7" borderId="4" applyNumberFormat="0" applyAlignment="0" applyProtection="0"/>
    <xf numFmtId="176" fontId="11" fillId="0" borderId="0">
      <alignment vertical="center"/>
    </xf>
    <xf numFmtId="0" fontId="12" fillId="4" borderId="0" applyNumberFormat="0" applyBorder="0" applyAlignment="0" applyProtection="0"/>
    <xf numFmtId="176" fontId="11" fillId="0" borderId="0">
      <alignment vertical="center"/>
    </xf>
    <xf numFmtId="177" fontId="11" fillId="0" borderId="0" applyFill="0" applyBorder="0" applyProtection="0">
      <alignment vertical="center"/>
    </xf>
    <xf numFmtId="176" fontId="11" fillId="0" borderId="0">
      <alignment vertical="center"/>
    </xf>
    <xf numFmtId="0" fontId="11" fillId="0" borderId="0"/>
  </cellStyleXfs>
  <cellXfs count="321">
    <xf numFmtId="0" fontId="0" fillId="0" borderId="0" xfId="0"/>
    <xf numFmtId="176" fontId="20" fillId="0" borderId="0" xfId="42" applyFont="1" applyFill="1">
      <alignment vertical="center"/>
    </xf>
    <xf numFmtId="176" fontId="20" fillId="0" borderId="0" xfId="42" applyFont="1" applyFill="1" applyAlignment="1">
      <alignment horizontal="center" vertical="center"/>
    </xf>
    <xf numFmtId="176" fontId="20" fillId="0" borderId="0" xfId="42" applyNumberFormat="1" applyFont="1" applyFill="1">
      <alignment vertical="center"/>
    </xf>
    <xf numFmtId="0" fontId="20" fillId="0" borderId="0" xfId="0" applyFont="1" applyFill="1" applyAlignment="1">
      <alignment vertical="center"/>
    </xf>
    <xf numFmtId="176" fontId="20" fillId="0" borderId="0" xfId="0" applyNumberFormat="1" applyFont="1" applyFill="1" applyAlignment="1">
      <alignment vertical="center"/>
    </xf>
    <xf numFmtId="0" fontId="20" fillId="0" borderId="0" xfId="0" applyFont="1" applyFill="1" applyBorder="1" applyAlignment="1">
      <alignment horizontal="right" vertical="center"/>
    </xf>
    <xf numFmtId="0" fontId="20" fillId="0" borderId="0" xfId="0" applyFont="1" applyAlignment="1">
      <alignment vertical="center"/>
    </xf>
    <xf numFmtId="0" fontId="20" fillId="24" borderId="33" xfId="0" applyFont="1" applyFill="1" applyBorder="1" applyAlignment="1">
      <alignment horizontal="center" vertical="center"/>
    </xf>
    <xf numFmtId="176" fontId="20" fillId="0" borderId="0" xfId="44" applyFont="1" applyFill="1">
      <alignment vertical="center"/>
    </xf>
    <xf numFmtId="0" fontId="20" fillId="24" borderId="34" xfId="0" applyFont="1" applyFill="1" applyBorder="1" applyAlignment="1">
      <alignment horizontal="center" vertical="center"/>
    </xf>
    <xf numFmtId="0" fontId="20" fillId="24" borderId="44" xfId="0" applyFont="1" applyFill="1" applyBorder="1" applyAlignment="1">
      <alignment horizontal="distributed" vertical="center"/>
    </xf>
    <xf numFmtId="0" fontId="20" fillId="0" borderId="45" xfId="0" applyFont="1" applyFill="1" applyBorder="1" applyAlignment="1">
      <alignment horizontal="center" vertical="center"/>
    </xf>
    <xf numFmtId="0" fontId="20" fillId="0" borderId="46" xfId="0" applyFont="1" applyFill="1" applyBorder="1" applyAlignment="1">
      <alignment horizontal="center" vertical="center"/>
    </xf>
    <xf numFmtId="0" fontId="20" fillId="0" borderId="47" xfId="0" applyFont="1" applyFill="1" applyBorder="1" applyAlignment="1">
      <alignment horizontal="center" vertical="center"/>
    </xf>
    <xf numFmtId="0" fontId="20" fillId="24" borderId="30" xfId="0" applyFont="1" applyFill="1" applyBorder="1" applyAlignment="1">
      <alignment horizontal="distributed" vertical="center"/>
    </xf>
    <xf numFmtId="49" fontId="20" fillId="0" borderId="33" xfId="0" applyNumberFormat="1" applyFont="1" applyFill="1" applyBorder="1" applyAlignment="1">
      <alignment horizontal="center" vertical="center"/>
    </xf>
    <xf numFmtId="49" fontId="20" fillId="0" borderId="34" xfId="0" applyNumberFormat="1" applyFont="1" applyFill="1" applyBorder="1" applyAlignment="1">
      <alignment horizontal="center" vertical="center"/>
    </xf>
    <xf numFmtId="58" fontId="20" fillId="0" borderId="32" xfId="0" applyNumberFormat="1" applyFont="1" applyFill="1" applyBorder="1" applyAlignment="1">
      <alignment horizontal="center" vertical="center"/>
    </xf>
    <xf numFmtId="58" fontId="20" fillId="0" borderId="51" xfId="0" applyNumberFormat="1" applyFont="1" applyFill="1" applyBorder="1" applyAlignment="1">
      <alignment horizontal="center" vertical="center"/>
    </xf>
    <xf numFmtId="0" fontId="20" fillId="0" borderId="33" xfId="0" applyFont="1" applyFill="1" applyBorder="1" applyAlignment="1">
      <alignment horizontal="center" vertical="center"/>
    </xf>
    <xf numFmtId="0" fontId="20" fillId="0" borderId="34" xfId="0" applyFont="1" applyFill="1" applyBorder="1" applyAlignment="1">
      <alignment horizontal="center" vertical="center"/>
    </xf>
    <xf numFmtId="58" fontId="20" fillId="0" borderId="46" xfId="0" applyNumberFormat="1" applyFont="1" applyFill="1" applyBorder="1" applyAlignment="1">
      <alignment horizontal="center" vertical="center"/>
    </xf>
    <xf numFmtId="58" fontId="20" fillId="0" borderId="47" xfId="0" applyNumberFormat="1" applyFont="1" applyFill="1" applyBorder="1" applyAlignment="1">
      <alignment horizontal="center" vertical="center"/>
    </xf>
    <xf numFmtId="0" fontId="20" fillId="24" borderId="30" xfId="0" applyFont="1" applyFill="1" applyBorder="1" applyAlignment="1">
      <alignment vertical="center"/>
    </xf>
    <xf numFmtId="0" fontId="20" fillId="0" borderId="48" xfId="0" applyFont="1" applyFill="1" applyBorder="1" applyAlignment="1">
      <alignment horizontal="left" vertical="center" indent="1"/>
    </xf>
    <xf numFmtId="0" fontId="20" fillId="0" borderId="33" xfId="0" applyFont="1" applyFill="1" applyBorder="1" applyAlignment="1">
      <alignment horizontal="left" vertical="center" indent="1"/>
    </xf>
    <xf numFmtId="0" fontId="20" fillId="0" borderId="34" xfId="0" applyFont="1" applyFill="1" applyBorder="1" applyAlignment="1">
      <alignment horizontal="left" vertical="center" indent="1"/>
    </xf>
    <xf numFmtId="0" fontId="20" fillId="0" borderId="48" xfId="0" applyFont="1" applyFill="1" applyBorder="1" applyAlignment="1">
      <alignment horizontal="center" vertical="center"/>
    </xf>
    <xf numFmtId="0" fontId="20" fillId="0" borderId="50" xfId="0" applyFont="1" applyFill="1" applyBorder="1" applyAlignment="1">
      <alignment horizontal="center" vertical="center"/>
    </xf>
    <xf numFmtId="0" fontId="20" fillId="0" borderId="51" xfId="0" applyFont="1" applyFill="1" applyBorder="1" applyAlignment="1">
      <alignment horizontal="center" vertical="center"/>
    </xf>
    <xf numFmtId="0" fontId="20" fillId="0" borderId="32" xfId="0" applyFont="1" applyFill="1" applyBorder="1" applyAlignment="1">
      <alignment horizontal="center" vertical="center"/>
    </xf>
    <xf numFmtId="0" fontId="20" fillId="0" borderId="52" xfId="0" applyFont="1" applyFill="1" applyBorder="1" applyAlignment="1">
      <alignment horizontal="center" vertical="center"/>
    </xf>
    <xf numFmtId="0" fontId="20" fillId="24" borderId="48" xfId="0" applyFont="1" applyFill="1" applyBorder="1" applyAlignment="1">
      <alignment horizontal="center" vertical="center"/>
    </xf>
    <xf numFmtId="0" fontId="20" fillId="24" borderId="11" xfId="0" applyFont="1" applyFill="1" applyBorder="1" applyAlignment="1">
      <alignment horizontal="center" vertical="center"/>
    </xf>
    <xf numFmtId="0" fontId="20" fillId="24" borderId="12" xfId="0" applyFont="1" applyFill="1" applyBorder="1" applyAlignment="1">
      <alignment horizontal="center" vertical="center"/>
    </xf>
    <xf numFmtId="0" fontId="20" fillId="0" borderId="39" xfId="0" applyFont="1" applyFill="1" applyBorder="1" applyAlignment="1">
      <alignment vertical="center"/>
    </xf>
    <xf numFmtId="0" fontId="20" fillId="24" borderId="11" xfId="0" applyFont="1" applyFill="1" applyBorder="1" applyAlignment="1">
      <alignment horizontal="center" vertical="center" wrapText="1"/>
    </xf>
    <xf numFmtId="0" fontId="20" fillId="24" borderId="84" xfId="0" applyFont="1" applyFill="1" applyBorder="1" applyAlignment="1">
      <alignment horizontal="center" vertical="center"/>
    </xf>
    <xf numFmtId="0" fontId="20" fillId="24" borderId="84" xfId="0" applyFont="1" applyFill="1" applyBorder="1" applyAlignment="1">
      <alignment vertical="center"/>
    </xf>
    <xf numFmtId="0" fontId="20" fillId="24" borderId="85" xfId="0" applyFont="1" applyFill="1" applyBorder="1" applyAlignment="1">
      <alignment horizontal="center" vertical="center"/>
    </xf>
    <xf numFmtId="0" fontId="20" fillId="24" borderId="84" xfId="0" applyFont="1" applyFill="1" applyBorder="1" applyAlignment="1">
      <alignment horizontal="center" vertical="center" wrapText="1"/>
    </xf>
    <xf numFmtId="176" fontId="20" fillId="24" borderId="25" xfId="46" applyFont="1" applyFill="1" applyBorder="1" applyAlignment="1">
      <alignment horizontal="center" vertical="center"/>
    </xf>
    <xf numFmtId="176" fontId="20" fillId="0" borderId="0" xfId="46" applyFont="1" applyFill="1">
      <alignment vertical="center"/>
    </xf>
    <xf numFmtId="176" fontId="20" fillId="24" borderId="48" xfId="46" applyFont="1" applyFill="1" applyBorder="1">
      <alignment vertical="center"/>
    </xf>
    <xf numFmtId="176" fontId="20" fillId="24" borderId="96" xfId="46" applyFont="1" applyFill="1" applyBorder="1" applyAlignment="1">
      <alignment horizontal="center" vertical="center"/>
    </xf>
    <xf numFmtId="176" fontId="20" fillId="24" borderId="45" xfId="46" applyFont="1" applyFill="1" applyBorder="1">
      <alignment vertical="center"/>
    </xf>
    <xf numFmtId="176" fontId="20" fillId="24" borderId="96" xfId="46" applyFont="1" applyFill="1" applyBorder="1">
      <alignment vertical="center"/>
    </xf>
    <xf numFmtId="176" fontId="20" fillId="24" borderId="103" xfId="46" applyFont="1" applyFill="1" applyBorder="1">
      <alignment vertical="center"/>
    </xf>
    <xf numFmtId="176" fontId="20" fillId="24" borderId="100" xfId="46" applyFont="1" applyFill="1" applyBorder="1" applyAlignment="1">
      <alignment horizontal="center" vertical="center"/>
    </xf>
    <xf numFmtId="176" fontId="20" fillId="24" borderId="31" xfId="46" applyFont="1" applyFill="1" applyBorder="1" applyAlignment="1">
      <alignment horizontal="center" vertical="center"/>
    </xf>
    <xf numFmtId="178" fontId="20" fillId="0" borderId="0" xfId="46" applyNumberFormat="1" applyFont="1" applyFill="1">
      <alignment vertical="center"/>
    </xf>
    <xf numFmtId="176" fontId="20" fillId="24" borderId="104" xfId="46" applyFont="1" applyFill="1" applyBorder="1" applyAlignment="1">
      <alignment vertical="center"/>
    </xf>
    <xf numFmtId="176" fontId="20" fillId="24" borderId="97" xfId="46" applyFont="1" applyFill="1" applyBorder="1" applyAlignment="1">
      <alignment vertical="center"/>
    </xf>
    <xf numFmtId="176" fontId="20" fillId="24" borderId="101" xfId="46" applyFont="1" applyFill="1" applyBorder="1" applyAlignment="1">
      <alignment vertical="center"/>
    </xf>
    <xf numFmtId="176" fontId="20" fillId="24" borderId="102" xfId="46" applyFont="1" applyFill="1" applyBorder="1" applyAlignment="1">
      <alignment horizontal="center" vertical="center"/>
    </xf>
    <xf numFmtId="176" fontId="20" fillId="24" borderId="98" xfId="46" applyFont="1" applyFill="1" applyBorder="1" applyAlignment="1">
      <alignment horizontal="center" vertical="center"/>
    </xf>
    <xf numFmtId="176" fontId="20" fillId="24" borderId="99" xfId="46" applyFont="1" applyFill="1" applyBorder="1" applyAlignment="1">
      <alignment horizontal="center" vertical="center"/>
    </xf>
    <xf numFmtId="0" fontId="20" fillId="0" borderId="0" xfId="47" applyFont="1" applyFill="1" applyAlignment="1">
      <alignment vertical="center"/>
    </xf>
    <xf numFmtId="0" fontId="20" fillId="0" borderId="0" xfId="47" applyFont="1" applyFill="1" applyAlignment="1">
      <alignment horizontal="right" vertical="center"/>
    </xf>
    <xf numFmtId="0" fontId="20" fillId="24" borderId="31" xfId="47" applyFont="1" applyFill="1" applyBorder="1" applyAlignment="1">
      <alignment vertical="center" textRotation="255" wrapText="1"/>
    </xf>
    <xf numFmtId="0" fontId="20" fillId="0" borderId="37" xfId="47" applyFont="1" applyFill="1" applyBorder="1" applyAlignment="1">
      <alignment horizontal="center" vertical="center"/>
    </xf>
    <xf numFmtId="0" fontId="20" fillId="0" borderId="48" xfId="47" applyNumberFormat="1" applyFont="1" applyFill="1" applyBorder="1" applyAlignment="1">
      <alignment horizontal="right" vertical="center" indent="1"/>
    </xf>
    <xf numFmtId="0" fontId="20" fillId="0" borderId="33" xfId="47" applyNumberFormat="1" applyFont="1" applyFill="1" applyBorder="1" applyAlignment="1">
      <alignment horizontal="right" vertical="center" indent="1"/>
    </xf>
    <xf numFmtId="0" fontId="20" fillId="0" borderId="34" xfId="47" applyNumberFormat="1" applyFont="1" applyFill="1" applyBorder="1" applyAlignment="1">
      <alignment horizontal="right" vertical="center" indent="1"/>
    </xf>
    <xf numFmtId="0" fontId="20" fillId="24" borderId="67" xfId="47" applyFont="1" applyFill="1" applyBorder="1" applyAlignment="1">
      <alignment vertical="center" textRotation="255" wrapText="1"/>
    </xf>
    <xf numFmtId="0" fontId="20" fillId="0" borderId="21" xfId="47" applyFont="1" applyFill="1" applyBorder="1" applyAlignment="1">
      <alignment horizontal="center" vertical="center"/>
    </xf>
    <xf numFmtId="0" fontId="20" fillId="0" borderId="40" xfId="47" applyNumberFormat="1" applyFont="1" applyFill="1" applyBorder="1" applyAlignment="1">
      <alignment horizontal="right" vertical="center" indent="1"/>
    </xf>
    <xf numFmtId="0" fontId="20" fillId="0" borderId="17" xfId="47" applyNumberFormat="1" applyFont="1" applyFill="1" applyBorder="1" applyAlignment="1">
      <alignment horizontal="right" vertical="center" indent="1"/>
    </xf>
    <xf numFmtId="0" fontId="20" fillId="0" borderId="18" xfId="47" applyNumberFormat="1" applyFont="1" applyFill="1" applyBorder="1" applyAlignment="1">
      <alignment horizontal="right" vertical="center" indent="1"/>
    </xf>
    <xf numFmtId="0" fontId="20" fillId="0" borderId="0" xfId="47" applyFont="1" applyFill="1" applyBorder="1" applyAlignment="1">
      <alignment vertical="center" textRotation="255" wrapText="1"/>
    </xf>
    <xf numFmtId="0" fontId="20" fillId="0" borderId="0" xfId="47" applyFont="1" applyFill="1" applyBorder="1" applyAlignment="1">
      <alignment horizontal="center" vertical="center"/>
    </xf>
    <xf numFmtId="0" fontId="20" fillId="0" borderId="0" xfId="47" applyFont="1" applyFill="1" applyBorder="1" applyAlignment="1">
      <alignment horizontal="right" vertical="center"/>
    </xf>
    <xf numFmtId="0" fontId="20" fillId="0" borderId="0" xfId="47" applyFont="1" applyFill="1" applyBorder="1" applyAlignment="1">
      <alignment vertical="center"/>
    </xf>
    <xf numFmtId="0" fontId="20" fillId="24" borderId="52" xfId="47" applyFont="1" applyFill="1" applyBorder="1" applyAlignment="1">
      <alignment horizontal="left" vertical="center" indent="1"/>
    </xf>
    <xf numFmtId="0" fontId="20" fillId="24" borderId="56" xfId="47" applyFont="1" applyFill="1" applyBorder="1" applyAlignment="1">
      <alignment horizontal="left" vertical="center" indent="1"/>
    </xf>
    <xf numFmtId="0" fontId="20" fillId="24" borderId="24" xfId="47" applyFont="1" applyFill="1" applyBorder="1" applyAlignment="1">
      <alignment horizontal="left" vertical="center" indent="1"/>
    </xf>
    <xf numFmtId="0" fontId="20" fillId="24" borderId="28" xfId="47" applyFont="1" applyFill="1" applyBorder="1" applyAlignment="1">
      <alignment horizontal="left" vertical="center" indent="1"/>
    </xf>
    <xf numFmtId="0" fontId="20" fillId="24" borderId="41" xfId="47" applyFont="1" applyFill="1" applyBorder="1" applyAlignment="1">
      <alignment horizontal="left" vertical="center" indent="1"/>
    </xf>
    <xf numFmtId="0" fontId="20" fillId="24" borderId="43" xfId="47" applyFont="1" applyFill="1" applyBorder="1" applyAlignment="1">
      <alignment horizontal="left" vertical="center" indent="1"/>
    </xf>
    <xf numFmtId="57" fontId="20" fillId="24" borderId="41" xfId="47" applyNumberFormat="1" applyFont="1" applyFill="1" applyBorder="1" applyAlignment="1">
      <alignment horizontal="left" vertical="center" indent="1"/>
    </xf>
    <xf numFmtId="176" fontId="20" fillId="24" borderId="12" xfId="46" applyFont="1" applyFill="1" applyBorder="1" applyAlignment="1">
      <alignment horizontal="center" vertical="center" wrapText="1"/>
    </xf>
    <xf numFmtId="176" fontId="20" fillId="24" borderId="15" xfId="46" applyFont="1" applyFill="1" applyBorder="1" applyAlignment="1">
      <alignment horizontal="center" vertical="center" wrapText="1"/>
    </xf>
    <xf numFmtId="176" fontId="20" fillId="24" borderId="18" xfId="46" applyFont="1" applyFill="1" applyBorder="1" applyAlignment="1">
      <alignment horizontal="center" vertical="center" wrapText="1"/>
    </xf>
    <xf numFmtId="57" fontId="20" fillId="24" borderId="43" xfId="47" applyNumberFormat="1" applyFont="1" applyFill="1" applyBorder="1" applyAlignment="1">
      <alignment horizontal="left" vertical="center" indent="1"/>
    </xf>
    <xf numFmtId="0" fontId="20" fillId="24" borderId="106" xfId="47" applyFont="1" applyFill="1" applyBorder="1" applyAlignment="1">
      <alignment horizontal="left" vertical="center" indent="1"/>
    </xf>
    <xf numFmtId="57" fontId="20" fillId="24" borderId="36" xfId="47" applyNumberFormat="1" applyFont="1" applyFill="1" applyBorder="1" applyAlignment="1">
      <alignment horizontal="left" vertical="center" indent="1"/>
    </xf>
    <xf numFmtId="0" fontId="20" fillId="24" borderId="36" xfId="47" applyFont="1" applyFill="1" applyBorder="1" applyAlignment="1">
      <alignment horizontal="left" vertical="center" indent="1"/>
    </xf>
    <xf numFmtId="0" fontId="20" fillId="24" borderId="26" xfId="47" applyFont="1" applyFill="1" applyBorder="1" applyAlignment="1">
      <alignment horizontal="left" vertical="center" indent="1"/>
    </xf>
    <xf numFmtId="57" fontId="20" fillId="24" borderId="107" xfId="47" applyNumberFormat="1" applyFont="1" applyFill="1" applyBorder="1" applyAlignment="1">
      <alignment horizontal="left" vertical="center" indent="1"/>
    </xf>
    <xf numFmtId="0" fontId="20" fillId="0" borderId="108" xfId="47" applyNumberFormat="1" applyFont="1" applyFill="1" applyBorder="1" applyAlignment="1">
      <alignment horizontal="right" vertical="center" indent="1"/>
    </xf>
    <xf numFmtId="0" fontId="20" fillId="0" borderId="99" xfId="47" applyNumberFormat="1" applyFont="1" applyFill="1" applyBorder="1" applyAlignment="1">
      <alignment horizontal="right" vertical="center" indent="1"/>
    </xf>
    <xf numFmtId="176" fontId="20" fillId="24" borderId="33" xfId="46" applyFont="1" applyFill="1" applyBorder="1">
      <alignment vertical="center"/>
    </xf>
    <xf numFmtId="181" fontId="20" fillId="0" borderId="0" xfId="46" applyNumberFormat="1" applyFont="1" applyFill="1">
      <alignment vertical="center"/>
    </xf>
    <xf numFmtId="176" fontId="20" fillId="24" borderId="15" xfId="46" applyFont="1" applyFill="1" applyBorder="1" applyAlignment="1">
      <alignment horizontal="center" vertical="center"/>
    </xf>
    <xf numFmtId="41" fontId="28" fillId="0" borderId="80" xfId="33" applyFont="1" applyFill="1" applyBorder="1" applyAlignment="1">
      <alignment vertical="center"/>
    </xf>
    <xf numFmtId="41" fontId="28" fillId="0" borderId="81" xfId="33" applyFont="1" applyFill="1" applyBorder="1" applyAlignment="1">
      <alignment vertical="center"/>
    </xf>
    <xf numFmtId="178" fontId="20" fillId="0" borderId="16" xfId="46" applyNumberFormat="1" applyFont="1" applyFill="1" applyBorder="1">
      <alignment vertical="center"/>
    </xf>
    <xf numFmtId="178" fontId="20" fillId="0" borderId="17" xfId="46" applyNumberFormat="1" applyFont="1" applyFill="1" applyBorder="1">
      <alignment vertical="center"/>
    </xf>
    <xf numFmtId="178" fontId="20" fillId="0" borderId="18" xfId="46" applyNumberFormat="1" applyFont="1" applyFill="1" applyBorder="1">
      <alignment vertical="center"/>
    </xf>
    <xf numFmtId="178" fontId="20" fillId="0" borderId="10" xfId="46" applyNumberFormat="1" applyFont="1" applyFill="1" applyBorder="1" applyAlignment="1">
      <alignment vertical="center"/>
    </xf>
    <xf numFmtId="178" fontId="20" fillId="0" borderId="11" xfId="46" applyNumberFormat="1" applyFont="1" applyFill="1" applyBorder="1" applyAlignment="1">
      <alignment vertical="center"/>
    </xf>
    <xf numFmtId="178" fontId="20" fillId="0" borderId="12" xfId="46" applyNumberFormat="1" applyFont="1" applyFill="1" applyBorder="1" applyAlignment="1">
      <alignment vertical="center"/>
    </xf>
    <xf numFmtId="178" fontId="20" fillId="0" borderId="13" xfId="46" applyNumberFormat="1" applyFont="1" applyFill="1" applyBorder="1" applyAlignment="1">
      <alignment vertical="center"/>
    </xf>
    <xf numFmtId="178" fontId="20" fillId="0" borderId="14" xfId="46" applyNumberFormat="1" applyFont="1" applyFill="1" applyBorder="1" applyAlignment="1">
      <alignment vertical="center"/>
    </xf>
    <xf numFmtId="178" fontId="20" fillId="0" borderId="15" xfId="46" applyNumberFormat="1" applyFont="1" applyFill="1" applyBorder="1" applyAlignment="1">
      <alignment vertical="center"/>
    </xf>
    <xf numFmtId="178" fontId="20" fillId="0" borderId="16" xfId="46" applyNumberFormat="1" applyFont="1" applyFill="1" applyBorder="1" applyAlignment="1">
      <alignment vertical="center"/>
    </xf>
    <xf numFmtId="178" fontId="20" fillId="0" borderId="17" xfId="46" applyNumberFormat="1" applyFont="1" applyFill="1" applyBorder="1" applyAlignment="1">
      <alignment vertical="center"/>
    </xf>
    <xf numFmtId="178" fontId="20" fillId="0" borderId="18" xfId="46" applyNumberFormat="1" applyFont="1" applyFill="1" applyBorder="1" applyAlignment="1">
      <alignment vertical="center"/>
    </xf>
    <xf numFmtId="0" fontId="20" fillId="0" borderId="30" xfId="47" applyNumberFormat="1" applyFont="1" applyFill="1" applyBorder="1" applyAlignment="1">
      <alignment horizontal="right" vertical="center" indent="1"/>
    </xf>
    <xf numFmtId="0" fontId="20" fillId="0" borderId="21" xfId="47" applyNumberFormat="1" applyFont="1" applyFill="1" applyBorder="1" applyAlignment="1">
      <alignment horizontal="right" vertical="center" indent="1"/>
    </xf>
    <xf numFmtId="179" fontId="20" fillId="0" borderId="38" xfId="46" applyNumberFormat="1" applyFont="1" applyFill="1" applyBorder="1" applyAlignment="1">
      <alignment horizontal="center" vertical="center"/>
    </xf>
    <xf numFmtId="179" fontId="20" fillId="0" borderId="11" xfId="46" applyNumberFormat="1" applyFont="1" applyFill="1" applyBorder="1" applyAlignment="1">
      <alignment horizontal="center" vertical="center"/>
    </xf>
    <xf numFmtId="179" fontId="20" fillId="0" borderId="11" xfId="46" applyNumberFormat="1" applyFont="1" applyFill="1" applyBorder="1">
      <alignment vertical="center"/>
    </xf>
    <xf numFmtId="179" fontId="20" fillId="0" borderId="12" xfId="46" applyNumberFormat="1" applyFont="1" applyFill="1" applyBorder="1">
      <alignment vertical="center"/>
    </xf>
    <xf numFmtId="179" fontId="20" fillId="0" borderId="39" xfId="46" applyNumberFormat="1" applyFont="1" applyFill="1" applyBorder="1">
      <alignment vertical="center"/>
    </xf>
    <xf numFmtId="179" fontId="20" fillId="0" borderId="14" xfId="46" applyNumberFormat="1" applyFont="1" applyFill="1" applyBorder="1">
      <alignment vertical="center"/>
    </xf>
    <xf numFmtId="179" fontId="20" fillId="0" borderId="14" xfId="46" applyNumberFormat="1" applyFont="1" applyFill="1" applyBorder="1" applyAlignment="1">
      <alignment horizontal="center" vertical="center"/>
    </xf>
    <xf numFmtId="179" fontId="20" fillId="0" borderId="15" xfId="46" applyNumberFormat="1" applyFont="1" applyFill="1" applyBorder="1">
      <alignment vertical="center"/>
    </xf>
    <xf numFmtId="179" fontId="20" fillId="0" borderId="39" xfId="46" applyNumberFormat="1" applyFont="1" applyFill="1" applyBorder="1" applyAlignment="1">
      <alignment horizontal="center" vertical="center" wrapText="1"/>
    </xf>
    <xf numFmtId="179" fontId="20" fillId="0" borderId="14" xfId="46" applyNumberFormat="1" applyFont="1" applyFill="1" applyBorder="1" applyAlignment="1">
      <alignment horizontal="center" vertical="center" wrapText="1"/>
    </xf>
    <xf numFmtId="179" fontId="20" fillId="0" borderId="15" xfId="46" applyNumberFormat="1" applyFont="1" applyFill="1" applyBorder="1" applyAlignment="1">
      <alignment horizontal="center" vertical="center"/>
    </xf>
    <xf numFmtId="180" fontId="20" fillId="0" borderId="39" xfId="46" applyNumberFormat="1" applyFont="1" applyFill="1" applyBorder="1">
      <alignment vertical="center"/>
    </xf>
    <xf numFmtId="180" fontId="20" fillId="0" borderId="14" xfId="46" applyNumberFormat="1" applyFont="1" applyFill="1" applyBorder="1">
      <alignment vertical="center"/>
    </xf>
    <xf numFmtId="180" fontId="20" fillId="0" borderId="15" xfId="46" applyNumberFormat="1" applyFont="1" applyFill="1" applyBorder="1">
      <alignment vertical="center"/>
    </xf>
    <xf numFmtId="179" fontId="20" fillId="0" borderId="39" xfId="46" applyNumberFormat="1" applyFont="1" applyFill="1" applyBorder="1" applyAlignment="1">
      <alignment horizontal="distributed" vertical="center" wrapText="1"/>
    </xf>
    <xf numFmtId="179" fontId="20" fillId="0" borderId="14" xfId="46" applyNumberFormat="1" applyFont="1" applyFill="1" applyBorder="1" applyAlignment="1">
      <alignment horizontal="distributed" vertical="center" wrapText="1"/>
    </xf>
    <xf numFmtId="179" fontId="20" fillId="0" borderId="40" xfId="46" applyNumberFormat="1" applyFont="1" applyFill="1" applyBorder="1" applyAlignment="1">
      <alignment horizontal="distributed" vertical="center" wrapText="1"/>
    </xf>
    <xf numFmtId="179" fontId="20" fillId="0" borderId="17" xfId="46" applyNumberFormat="1" applyFont="1" applyFill="1" applyBorder="1" applyAlignment="1">
      <alignment horizontal="distributed" vertical="center" wrapText="1"/>
    </xf>
    <xf numFmtId="180" fontId="20" fillId="0" borderId="17" xfId="46" applyNumberFormat="1" applyFont="1" applyFill="1" applyBorder="1">
      <alignment vertical="center"/>
    </xf>
    <xf numFmtId="180" fontId="20" fillId="0" borderId="18" xfId="46" applyNumberFormat="1" applyFont="1" applyFill="1" applyBorder="1">
      <alignment vertical="center"/>
    </xf>
    <xf numFmtId="179" fontId="20" fillId="0" borderId="38" xfId="46" applyNumberFormat="1" applyFont="1" applyFill="1" applyBorder="1">
      <alignment vertical="center"/>
    </xf>
    <xf numFmtId="179" fontId="20" fillId="0" borderId="11" xfId="46" applyNumberFormat="1" applyFont="1" applyFill="1" applyBorder="1" applyAlignment="1">
      <alignment horizontal="right" vertical="center"/>
    </xf>
    <xf numFmtId="179" fontId="20" fillId="0" borderId="14" xfId="46" applyNumberFormat="1" applyFont="1" applyFill="1" applyBorder="1" applyAlignment="1">
      <alignment horizontal="right" vertical="center"/>
    </xf>
    <xf numFmtId="179" fontId="20" fillId="0" borderId="40" xfId="46" applyNumberFormat="1" applyFont="1" applyFill="1" applyBorder="1">
      <alignment vertical="center"/>
    </xf>
    <xf numFmtId="179" fontId="20" fillId="0" borderId="17" xfId="46" applyNumberFormat="1" applyFont="1" applyFill="1" applyBorder="1">
      <alignment vertical="center"/>
    </xf>
    <xf numFmtId="179" fontId="20" fillId="0" borderId="17" xfId="46" applyNumberFormat="1" applyFont="1" applyFill="1" applyBorder="1" applyAlignment="1">
      <alignment horizontal="right" vertical="center"/>
    </xf>
    <xf numFmtId="179" fontId="20" fillId="0" borderId="18" xfId="46" applyNumberFormat="1" applyFont="1" applyFill="1" applyBorder="1">
      <alignment vertical="center"/>
    </xf>
    <xf numFmtId="179" fontId="20" fillId="0" borderId="11" xfId="46" applyNumberFormat="1" applyFont="1" applyFill="1" applyBorder="1" applyAlignment="1">
      <alignment vertical="center"/>
    </xf>
    <xf numFmtId="179" fontId="20" fillId="0" borderId="39" xfId="46" applyNumberFormat="1" applyFont="1" applyFill="1" applyBorder="1" applyAlignment="1">
      <alignment horizontal="right" vertical="center"/>
    </xf>
    <xf numFmtId="179" fontId="20" fillId="0" borderId="40" xfId="46" applyNumberFormat="1" applyFont="1" applyFill="1" applyBorder="1" applyAlignment="1">
      <alignment horizontal="right" vertical="center"/>
    </xf>
    <xf numFmtId="0" fontId="23" fillId="0" borderId="0" xfId="0" applyFont="1" applyFill="1" applyAlignment="1">
      <alignment vertical="center"/>
    </xf>
    <xf numFmtId="0" fontId="20" fillId="24" borderId="19" xfId="0" applyFont="1" applyFill="1" applyBorder="1" applyAlignment="1">
      <alignment vertical="center" wrapText="1"/>
    </xf>
    <xf numFmtId="0" fontId="20" fillId="24" borderId="20" xfId="0" applyFont="1" applyFill="1" applyBorder="1" applyAlignment="1">
      <alignment vertical="center"/>
    </xf>
    <xf numFmtId="49" fontId="20" fillId="0" borderId="48" xfId="0" applyNumberFormat="1" applyFont="1" applyFill="1" applyBorder="1" applyAlignment="1">
      <alignment horizontal="center" vertical="center"/>
    </xf>
    <xf numFmtId="0" fontId="25" fillId="0" borderId="48" xfId="0" applyFont="1" applyBorder="1" applyAlignment="1">
      <alignment horizontal="center" vertical="center"/>
    </xf>
    <xf numFmtId="49" fontId="20" fillId="0" borderId="33" xfId="0" applyNumberFormat="1" applyFont="1" applyFill="1" applyBorder="1" applyAlignment="1">
      <alignment horizontal="center" vertical="center"/>
    </xf>
    <xf numFmtId="0" fontId="20" fillId="24" borderId="49" xfId="0" applyFont="1" applyFill="1" applyBorder="1" applyAlignment="1">
      <alignment horizontal="distributed" vertical="center"/>
    </xf>
    <xf numFmtId="0" fontId="20" fillId="24" borderId="30" xfId="0" applyFont="1" applyFill="1" applyBorder="1" applyAlignment="1">
      <alignment horizontal="distributed" vertical="center"/>
    </xf>
    <xf numFmtId="0" fontId="20" fillId="24" borderId="44" xfId="0" applyFont="1" applyFill="1" applyBorder="1" applyAlignment="1">
      <alignment horizontal="distributed" vertical="center"/>
    </xf>
    <xf numFmtId="58" fontId="20" fillId="0" borderId="50" xfId="0" applyNumberFormat="1" applyFont="1" applyFill="1" applyBorder="1" applyAlignment="1">
      <alignment horizontal="center" vertical="center"/>
    </xf>
    <xf numFmtId="58" fontId="20" fillId="0" borderId="48" xfId="0" applyNumberFormat="1" applyFont="1" applyFill="1" applyBorder="1" applyAlignment="1">
      <alignment horizontal="center" vertical="center"/>
    </xf>
    <xf numFmtId="58" fontId="20" fillId="0" borderId="45" xfId="0" applyNumberFormat="1" applyFont="1" applyFill="1" applyBorder="1" applyAlignment="1">
      <alignment horizontal="center" vertical="center"/>
    </xf>
    <xf numFmtId="58" fontId="20" fillId="0" borderId="32" xfId="0" applyNumberFormat="1" applyFont="1" applyFill="1" applyBorder="1" applyAlignment="1">
      <alignment horizontal="center" vertical="center"/>
    </xf>
    <xf numFmtId="0" fontId="20" fillId="0" borderId="33" xfId="0" applyFont="1" applyFill="1" applyBorder="1" applyAlignment="1">
      <alignment horizontal="center" vertical="center"/>
    </xf>
    <xf numFmtId="0" fontId="20" fillId="0" borderId="46" xfId="0" applyFont="1" applyFill="1" applyBorder="1" applyAlignment="1">
      <alignment horizontal="center" vertical="center"/>
    </xf>
    <xf numFmtId="0" fontId="20" fillId="0" borderId="32" xfId="0" applyFont="1" applyFill="1" applyBorder="1" applyAlignment="1">
      <alignment horizontal="center" vertical="center"/>
    </xf>
    <xf numFmtId="0" fontId="20" fillId="0" borderId="50" xfId="0" applyFont="1" applyFill="1" applyBorder="1" applyAlignment="1">
      <alignment horizontal="center" vertical="center" wrapText="1"/>
    </xf>
    <xf numFmtId="0" fontId="20" fillId="0" borderId="48" xfId="0" applyFont="1" applyFill="1" applyBorder="1" applyAlignment="1">
      <alignment horizontal="center" vertical="center" wrapText="1"/>
    </xf>
    <xf numFmtId="0" fontId="20" fillId="0" borderId="45" xfId="0" applyFont="1" applyFill="1" applyBorder="1" applyAlignment="1">
      <alignment horizontal="center" vertical="center" wrapText="1"/>
    </xf>
    <xf numFmtId="0" fontId="20" fillId="0" borderId="34" xfId="0" applyFont="1" applyFill="1" applyBorder="1" applyAlignment="1">
      <alignment horizontal="center" vertical="center"/>
    </xf>
    <xf numFmtId="0" fontId="20" fillId="0" borderId="32" xfId="0" applyFont="1" applyFill="1" applyBorder="1" applyAlignment="1">
      <alignment horizontal="center" vertical="center" wrapText="1"/>
    </xf>
    <xf numFmtId="0" fontId="20" fillId="0" borderId="33" xfId="0" applyFont="1" applyFill="1" applyBorder="1" applyAlignment="1">
      <alignment horizontal="center" vertical="center" wrapText="1"/>
    </xf>
    <xf numFmtId="0" fontId="20" fillId="0" borderId="46" xfId="0" applyFont="1" applyFill="1" applyBorder="1" applyAlignment="1">
      <alignment horizontal="center" vertical="center" wrapText="1"/>
    </xf>
    <xf numFmtId="0" fontId="20" fillId="0" borderId="51" xfId="0" applyFont="1" applyFill="1" applyBorder="1" applyAlignment="1">
      <alignment horizontal="center" vertical="center" wrapText="1"/>
    </xf>
    <xf numFmtId="0" fontId="20" fillId="0" borderId="34" xfId="0" applyFont="1" applyFill="1" applyBorder="1" applyAlignment="1">
      <alignment horizontal="center" vertical="center" wrapText="1"/>
    </xf>
    <xf numFmtId="0" fontId="20" fillId="0" borderId="47" xfId="0" applyFont="1" applyFill="1" applyBorder="1" applyAlignment="1">
      <alignment horizontal="center" vertical="center" wrapText="1"/>
    </xf>
    <xf numFmtId="0" fontId="20" fillId="24" borderId="36" xfId="0" applyFont="1" applyFill="1" applyBorder="1" applyAlignment="1">
      <alignment horizontal="distributed" vertical="center"/>
    </xf>
    <xf numFmtId="0" fontId="20" fillId="0" borderId="41" xfId="0" applyFont="1" applyFill="1" applyBorder="1" applyAlignment="1">
      <alignment horizontal="center" vertical="center"/>
    </xf>
    <xf numFmtId="0" fontId="20" fillId="0" borderId="41" xfId="0" applyFont="1" applyFill="1" applyBorder="1" applyAlignment="1">
      <alignment horizontal="center" vertical="center" wrapText="1"/>
    </xf>
    <xf numFmtId="0" fontId="20" fillId="0" borderId="43" xfId="0" applyFont="1" applyFill="1" applyBorder="1" applyAlignment="1">
      <alignment horizontal="center" vertical="center"/>
    </xf>
    <xf numFmtId="0" fontId="20" fillId="24" borderId="29" xfId="0" applyFont="1" applyFill="1" applyBorder="1" applyAlignment="1">
      <alignment horizontal="center" vertical="center" wrapText="1"/>
    </xf>
    <xf numFmtId="0" fontId="20" fillId="24" borderId="42" xfId="0" applyFont="1" applyFill="1" applyBorder="1" applyAlignment="1">
      <alignment horizontal="center" vertical="center" wrapText="1"/>
    </xf>
    <xf numFmtId="0" fontId="20" fillId="24" borderId="24" xfId="0" applyFont="1" applyFill="1" applyBorder="1" applyAlignment="1">
      <alignment horizontal="center" vertical="center" wrapText="1"/>
    </xf>
    <xf numFmtId="0" fontId="20" fillId="24" borderId="41" xfId="0" applyFont="1" applyFill="1" applyBorder="1" applyAlignment="1">
      <alignment horizontal="center" vertical="center"/>
    </xf>
    <xf numFmtId="0" fontId="20" fillId="24" borderId="28" xfId="0" applyFont="1" applyFill="1" applyBorder="1" applyAlignment="1">
      <alignment horizontal="center" vertical="center" wrapText="1"/>
    </xf>
    <xf numFmtId="0" fontId="20" fillId="24" borderId="43" xfId="0" applyFont="1" applyFill="1" applyBorder="1" applyAlignment="1">
      <alignment horizontal="center" vertical="center"/>
    </xf>
    <xf numFmtId="0" fontId="20" fillId="0" borderId="50" xfId="0" applyFont="1" applyFill="1" applyBorder="1" applyAlignment="1">
      <alignment horizontal="center" vertical="center"/>
    </xf>
    <xf numFmtId="0" fontId="20" fillId="0" borderId="45" xfId="0" applyFont="1" applyFill="1" applyBorder="1" applyAlignment="1">
      <alignment horizontal="center" vertical="center"/>
    </xf>
    <xf numFmtId="0" fontId="20" fillId="0" borderId="51" xfId="0" applyFont="1" applyFill="1" applyBorder="1" applyAlignment="1">
      <alignment horizontal="center" vertical="center"/>
    </xf>
    <xf numFmtId="0" fontId="20" fillId="0" borderId="47" xfId="0" applyFont="1" applyFill="1" applyBorder="1" applyAlignment="1">
      <alignment horizontal="center" vertical="center"/>
    </xf>
    <xf numFmtId="0" fontId="20" fillId="24" borderId="53" xfId="0" applyFont="1" applyFill="1" applyBorder="1" applyAlignment="1">
      <alignment vertical="center" wrapText="1"/>
    </xf>
    <xf numFmtId="0" fontId="20" fillId="24" borderId="54" xfId="0" applyFont="1" applyFill="1" applyBorder="1" applyAlignment="1">
      <alignment vertical="center"/>
    </xf>
    <xf numFmtId="0" fontId="20" fillId="24" borderId="55" xfId="0" applyFont="1" applyFill="1" applyBorder="1" applyAlignment="1">
      <alignment vertical="center"/>
    </xf>
    <xf numFmtId="0" fontId="20" fillId="24" borderId="70" xfId="0" applyFont="1" applyFill="1" applyBorder="1" applyAlignment="1">
      <alignment vertical="center" wrapText="1"/>
    </xf>
    <xf numFmtId="0" fontId="20" fillId="24" borderId="71" xfId="0" applyFont="1" applyFill="1" applyBorder="1" applyAlignment="1">
      <alignment vertical="center"/>
    </xf>
    <xf numFmtId="0" fontId="20" fillId="24" borderId="72" xfId="0" applyFont="1" applyFill="1" applyBorder="1" applyAlignment="1">
      <alignment vertical="center"/>
    </xf>
    <xf numFmtId="0" fontId="20" fillId="24" borderId="57" xfId="0" applyFont="1" applyFill="1" applyBorder="1" applyAlignment="1">
      <alignment vertical="center"/>
    </xf>
    <xf numFmtId="0" fontId="20" fillId="24" borderId="58" xfId="0" applyFont="1" applyFill="1" applyBorder="1" applyAlignment="1">
      <alignment vertical="center"/>
    </xf>
    <xf numFmtId="0" fontId="20" fillId="24" borderId="59" xfId="0" applyFont="1" applyFill="1" applyBorder="1" applyAlignment="1">
      <alignment vertical="center"/>
    </xf>
    <xf numFmtId="0" fontId="20" fillId="24" borderId="23" xfId="0" applyFont="1" applyFill="1" applyBorder="1" applyAlignment="1">
      <alignment horizontal="center" vertical="center" wrapText="1"/>
    </xf>
    <xf numFmtId="0" fontId="20" fillId="24" borderId="27" xfId="0" applyFont="1" applyFill="1" applyBorder="1" applyAlignment="1">
      <alignment horizontal="center" vertical="center" wrapText="1"/>
    </xf>
    <xf numFmtId="0" fontId="20" fillId="24" borderId="60" xfId="0" applyFont="1" applyFill="1" applyBorder="1" applyAlignment="1">
      <alignment horizontal="center" vertical="center"/>
    </xf>
    <xf numFmtId="0" fontId="20" fillId="24" borderId="61" xfId="0" applyFont="1" applyFill="1" applyBorder="1" applyAlignment="1">
      <alignment horizontal="center" vertical="center"/>
    </xf>
    <xf numFmtId="0" fontId="20" fillId="24" borderId="62" xfId="0" applyFont="1" applyFill="1" applyBorder="1" applyAlignment="1">
      <alignment horizontal="center" vertical="center"/>
    </xf>
    <xf numFmtId="0" fontId="20" fillId="24" borderId="63" xfId="0" applyFont="1" applyFill="1" applyBorder="1" applyAlignment="1">
      <alignment horizontal="center" vertical="center"/>
    </xf>
    <xf numFmtId="0" fontId="20" fillId="24" borderId="64" xfId="0" applyFont="1" applyFill="1" applyBorder="1" applyAlignment="1">
      <alignment horizontal="center" vertical="center" wrapText="1"/>
    </xf>
    <xf numFmtId="0" fontId="20" fillId="24" borderId="65" xfId="0" applyFont="1" applyFill="1" applyBorder="1" applyAlignment="1">
      <alignment horizontal="center" vertical="center" wrapText="1"/>
    </xf>
    <xf numFmtId="0" fontId="20" fillId="24" borderId="66" xfId="0" applyFont="1" applyFill="1" applyBorder="1" applyAlignment="1">
      <alignment horizontal="center" vertical="center"/>
    </xf>
    <xf numFmtId="0" fontId="20" fillId="24" borderId="33" xfId="0" applyFont="1" applyFill="1" applyBorder="1" applyAlignment="1">
      <alignment horizontal="center" vertical="center" wrapText="1"/>
    </xf>
    <xf numFmtId="0" fontId="20" fillId="24" borderId="34" xfId="0" applyFont="1" applyFill="1" applyBorder="1" applyAlignment="1">
      <alignment horizontal="center" vertical="center" wrapText="1"/>
    </xf>
    <xf numFmtId="0" fontId="20" fillId="24" borderId="23" xfId="0" applyFont="1" applyFill="1" applyBorder="1" applyAlignment="1">
      <alignment horizontal="center" vertical="center"/>
    </xf>
    <xf numFmtId="0" fontId="20" fillId="24" borderId="27" xfId="0" applyFont="1" applyFill="1" applyBorder="1" applyAlignment="1">
      <alignment horizontal="center" vertical="center"/>
    </xf>
    <xf numFmtId="0" fontId="20" fillId="24" borderId="67" xfId="0" applyFont="1" applyFill="1" applyBorder="1" applyAlignment="1">
      <alignment horizontal="center" vertical="center"/>
    </xf>
    <xf numFmtId="0" fontId="20" fillId="24" borderId="68" xfId="0" applyFont="1" applyFill="1" applyBorder="1" applyAlignment="1">
      <alignment horizontal="center" vertical="center"/>
    </xf>
    <xf numFmtId="0" fontId="20" fillId="24" borderId="69" xfId="0" applyFont="1" applyFill="1" applyBorder="1" applyAlignment="1">
      <alignment horizontal="center" vertical="center"/>
    </xf>
    <xf numFmtId="41" fontId="28" fillId="0" borderId="29" xfId="33" applyFont="1" applyFill="1" applyBorder="1" applyAlignment="1">
      <alignment vertical="center"/>
    </xf>
    <xf numFmtId="41" fontId="28" fillId="0" borderId="42" xfId="33" applyFont="1" applyFill="1" applyBorder="1" applyAlignment="1">
      <alignment vertical="center"/>
    </xf>
    <xf numFmtId="41" fontId="28" fillId="0" borderId="24" xfId="33" applyFont="1" applyFill="1" applyBorder="1" applyAlignment="1">
      <alignment vertical="center"/>
    </xf>
    <xf numFmtId="41" fontId="28" fillId="0" borderId="41" xfId="33" applyFont="1" applyFill="1" applyBorder="1" applyAlignment="1">
      <alignment vertical="center"/>
    </xf>
    <xf numFmtId="41" fontId="28" fillId="0" borderId="28" xfId="33" applyFont="1" applyFill="1" applyBorder="1" applyAlignment="1">
      <alignment vertical="center"/>
    </xf>
    <xf numFmtId="41" fontId="28" fillId="0" borderId="43" xfId="33" applyFont="1" applyFill="1" applyBorder="1" applyAlignment="1">
      <alignment vertical="center"/>
    </xf>
    <xf numFmtId="0" fontId="20" fillId="24" borderId="35" xfId="0" applyFont="1" applyFill="1" applyBorder="1" applyAlignment="1">
      <alignment horizontal="center" vertical="center" wrapText="1"/>
    </xf>
    <xf numFmtId="0" fontId="20" fillId="24" borderId="73" xfId="0" applyFont="1" applyFill="1" applyBorder="1" applyAlignment="1">
      <alignment vertical="center" textRotation="255"/>
    </xf>
    <xf numFmtId="0" fontId="20" fillId="24" borderId="76" xfId="0" applyFont="1" applyFill="1" applyBorder="1" applyAlignment="1">
      <alignment vertical="center" textRotation="255"/>
    </xf>
    <xf numFmtId="0" fontId="20" fillId="24" borderId="74" xfId="0" applyFont="1" applyFill="1" applyBorder="1" applyAlignment="1">
      <alignment vertical="center"/>
    </xf>
    <xf numFmtId="0" fontId="20" fillId="24" borderId="75" xfId="0" applyFont="1" applyFill="1" applyBorder="1" applyAlignment="1">
      <alignment vertical="center"/>
    </xf>
    <xf numFmtId="0" fontId="20" fillId="0" borderId="77" xfId="0" applyFont="1" applyFill="1" applyBorder="1" applyAlignment="1">
      <alignment vertical="center" textRotation="255" wrapText="1"/>
    </xf>
    <xf numFmtId="0" fontId="20" fillId="0" borderId="78" xfId="0" applyFont="1" applyFill="1" applyBorder="1" applyAlignment="1">
      <alignment vertical="center" textRotation="255"/>
    </xf>
    <xf numFmtId="0" fontId="20" fillId="0" borderId="79" xfId="0" applyFont="1" applyFill="1" applyBorder="1" applyAlignment="1">
      <alignment vertical="center"/>
    </xf>
    <xf numFmtId="0" fontId="20" fillId="0" borderId="40" xfId="0" applyFont="1" applyFill="1" applyBorder="1" applyAlignment="1">
      <alignment vertical="center"/>
    </xf>
    <xf numFmtId="0" fontId="20" fillId="24" borderId="86" xfId="0" applyFont="1" applyFill="1" applyBorder="1" applyAlignment="1">
      <alignment vertical="center" textRotation="255"/>
    </xf>
    <xf numFmtId="0" fontId="20" fillId="24" borderId="82" xfId="0" applyFont="1" applyFill="1" applyBorder="1" applyAlignment="1">
      <alignment vertical="center"/>
    </xf>
    <xf numFmtId="0" fontId="20" fillId="24" borderId="83" xfId="0" applyFont="1" applyFill="1" applyBorder="1" applyAlignment="1">
      <alignment vertical="center"/>
    </xf>
    <xf numFmtId="176" fontId="20" fillId="0" borderId="68" xfId="46" applyFont="1" applyFill="1" applyBorder="1" applyAlignment="1">
      <alignment horizontal="right" vertical="center"/>
    </xf>
    <xf numFmtId="176" fontId="20" fillId="24" borderId="87" xfId="46" applyFont="1" applyFill="1" applyBorder="1" applyAlignment="1">
      <alignment vertical="center" wrapText="1"/>
    </xf>
    <xf numFmtId="176" fontId="20" fillId="24" borderId="88" xfId="46" applyFont="1" applyFill="1" applyBorder="1" applyAlignment="1">
      <alignment vertical="center" wrapText="1"/>
    </xf>
    <xf numFmtId="176" fontId="20" fillId="24" borderId="89" xfId="46" applyFont="1" applyFill="1" applyBorder="1" applyAlignment="1">
      <alignment vertical="center" wrapText="1"/>
    </xf>
    <xf numFmtId="176" fontId="20" fillId="24" borderId="90" xfId="46" applyFont="1" applyFill="1" applyBorder="1" applyAlignment="1">
      <alignment vertical="center" wrapText="1"/>
    </xf>
    <xf numFmtId="176" fontId="20" fillId="24" borderId="91" xfId="46" applyFont="1" applyFill="1" applyBorder="1" applyAlignment="1">
      <alignment vertical="center" wrapText="1"/>
    </xf>
    <xf numFmtId="176" fontId="20" fillId="24" borderId="92" xfId="46" applyFont="1" applyFill="1" applyBorder="1" applyAlignment="1">
      <alignment vertical="center" wrapText="1"/>
    </xf>
    <xf numFmtId="176" fontId="20" fillId="24" borderId="93" xfId="46" applyFont="1" applyFill="1" applyBorder="1" applyAlignment="1">
      <alignment vertical="center" wrapText="1"/>
    </xf>
    <xf numFmtId="176" fontId="20" fillId="24" borderId="94" xfId="46" applyFont="1" applyFill="1" applyBorder="1" applyAlignment="1">
      <alignment vertical="center" wrapText="1"/>
    </xf>
    <xf numFmtId="176" fontId="20" fillId="24" borderId="95" xfId="46" applyFont="1" applyFill="1" applyBorder="1" applyAlignment="1">
      <alignment vertical="center" wrapText="1"/>
    </xf>
    <xf numFmtId="176" fontId="20" fillId="24" borderId="29" xfId="46" applyFont="1" applyFill="1" applyBorder="1" applyAlignment="1">
      <alignment horizontal="center" vertical="center" wrapText="1"/>
    </xf>
    <xf numFmtId="176" fontId="20" fillId="24" borderId="35" xfId="46" applyFont="1" applyFill="1" applyBorder="1" applyAlignment="1">
      <alignment horizontal="center" vertical="center" wrapText="1"/>
    </xf>
    <xf numFmtId="176" fontId="20" fillId="24" borderId="42" xfId="46" applyFont="1" applyFill="1" applyBorder="1" applyAlignment="1">
      <alignment horizontal="center" vertical="center" wrapText="1"/>
    </xf>
    <xf numFmtId="176" fontId="20" fillId="24" borderId="24" xfId="46" applyFont="1" applyFill="1" applyBorder="1" applyAlignment="1">
      <alignment horizontal="center" vertical="center" wrapText="1"/>
    </xf>
    <xf numFmtId="176" fontId="20" fillId="24" borderId="33" xfId="46" applyFont="1" applyFill="1" applyBorder="1" applyAlignment="1">
      <alignment horizontal="center" vertical="center" wrapText="1"/>
    </xf>
    <xf numFmtId="176" fontId="20" fillId="24" borderId="41" xfId="46" applyFont="1" applyFill="1" applyBorder="1" applyAlignment="1">
      <alignment horizontal="center" vertical="center" wrapText="1"/>
    </xf>
    <xf numFmtId="176" fontId="20" fillId="24" borderId="28" xfId="46" applyFont="1" applyFill="1" applyBorder="1" applyAlignment="1">
      <alignment horizontal="center" vertical="center"/>
    </xf>
    <xf numFmtId="176" fontId="20" fillId="24" borderId="34" xfId="46" applyFont="1" applyFill="1" applyBorder="1" applyAlignment="1">
      <alignment horizontal="center" vertical="center"/>
    </xf>
    <xf numFmtId="176" fontId="20" fillId="24" borderId="43" xfId="46" applyFont="1" applyFill="1" applyBorder="1" applyAlignment="1">
      <alignment horizontal="center" vertical="center"/>
    </xf>
    <xf numFmtId="176" fontId="20" fillId="24" borderId="29" xfId="46" applyFont="1" applyFill="1" applyBorder="1" applyAlignment="1">
      <alignment vertical="center" textRotation="255"/>
    </xf>
    <xf numFmtId="176" fontId="20" fillId="24" borderId="35" xfId="46" applyFont="1" applyFill="1" applyBorder="1" applyAlignment="1">
      <alignment vertical="center" textRotation="255"/>
    </xf>
    <xf numFmtId="176" fontId="20" fillId="24" borderId="42" xfId="46" applyFont="1" applyFill="1" applyBorder="1" applyAlignment="1">
      <alignment vertical="center" textRotation="255"/>
    </xf>
    <xf numFmtId="176" fontId="20" fillId="24" borderId="26" xfId="46" applyFont="1" applyFill="1" applyBorder="1" applyAlignment="1">
      <alignment horizontal="distributed" vertical="center"/>
    </xf>
    <xf numFmtId="176" fontId="20" fillId="24" borderId="27" xfId="46" applyFont="1" applyFill="1" applyBorder="1" applyAlignment="1">
      <alignment horizontal="distributed" vertical="center"/>
    </xf>
    <xf numFmtId="176" fontId="20" fillId="24" borderId="60" xfId="46" applyFont="1" applyFill="1" applyBorder="1" applyAlignment="1">
      <alignment horizontal="distributed" vertical="center"/>
    </xf>
    <xf numFmtId="176" fontId="20" fillId="24" borderId="96" xfId="46" applyFont="1" applyFill="1" applyBorder="1" applyAlignment="1">
      <alignment horizontal="distributed" vertical="center"/>
    </xf>
    <xf numFmtId="176" fontId="20" fillId="24" borderId="97" xfId="46" applyFont="1" applyFill="1" applyBorder="1" applyAlignment="1">
      <alignment horizontal="distributed" vertical="center"/>
    </xf>
    <xf numFmtId="176" fontId="20" fillId="24" borderId="98" xfId="46" applyFont="1" applyFill="1" applyBorder="1" applyAlignment="1">
      <alignment horizontal="distributed" vertical="center"/>
    </xf>
    <xf numFmtId="176" fontId="20" fillId="24" borderId="99" xfId="46" applyFont="1" applyFill="1" applyBorder="1" applyAlignment="1">
      <alignment horizontal="distributed" vertical="center"/>
    </xf>
    <xf numFmtId="176" fontId="20" fillId="24" borderId="100" xfId="46" applyFont="1" applyFill="1" applyBorder="1" applyAlignment="1">
      <alignment horizontal="distributed" vertical="center"/>
    </xf>
    <xf numFmtId="176" fontId="20" fillId="24" borderId="101" xfId="46" applyFont="1" applyFill="1" applyBorder="1" applyAlignment="1">
      <alignment horizontal="distributed" vertical="center"/>
    </xf>
    <xf numFmtId="176" fontId="20" fillId="24" borderId="102" xfId="46" applyFont="1" applyFill="1" applyBorder="1" applyAlignment="1">
      <alignment horizontal="distributed" vertical="center"/>
    </xf>
    <xf numFmtId="176" fontId="20" fillId="24" borderId="103" xfId="46" applyFont="1" applyFill="1" applyBorder="1" applyAlignment="1">
      <alignment horizontal="distributed" vertical="center"/>
    </xf>
    <xf numFmtId="176" fontId="20" fillId="24" borderId="104" xfId="46" applyFont="1" applyFill="1" applyBorder="1" applyAlignment="1">
      <alignment horizontal="distributed" vertical="center"/>
    </xf>
    <xf numFmtId="176" fontId="20" fillId="24" borderId="105" xfId="46" applyFont="1" applyFill="1" applyBorder="1" applyAlignment="1">
      <alignment horizontal="distributed" vertical="center"/>
    </xf>
    <xf numFmtId="176" fontId="20" fillId="24" borderId="65" xfId="46" applyFont="1" applyFill="1" applyBorder="1" applyAlignment="1">
      <alignment horizontal="distributed" vertical="center"/>
    </xf>
    <xf numFmtId="176" fontId="20" fillId="24" borderId="66" xfId="46" applyFont="1" applyFill="1" applyBorder="1" applyAlignment="1">
      <alignment horizontal="distributed" vertical="center"/>
    </xf>
    <xf numFmtId="176" fontId="20" fillId="24" borderId="99" xfId="46" applyFont="1" applyFill="1" applyBorder="1" applyAlignment="1">
      <alignment horizontal="distributed" vertical="center" wrapText="1"/>
    </xf>
    <xf numFmtId="176" fontId="20" fillId="24" borderId="100" xfId="46" applyFont="1" applyFill="1" applyBorder="1" applyAlignment="1">
      <alignment horizontal="distributed" vertical="center" wrapText="1"/>
    </xf>
    <xf numFmtId="176" fontId="20" fillId="24" borderId="101" xfId="46" applyFont="1" applyFill="1" applyBorder="1" applyAlignment="1">
      <alignment horizontal="distributed" vertical="center" wrapText="1"/>
    </xf>
    <xf numFmtId="176" fontId="20" fillId="24" borderId="22" xfId="46" applyFont="1" applyFill="1" applyBorder="1" applyAlignment="1">
      <alignment horizontal="distributed" vertical="center"/>
    </xf>
    <xf numFmtId="176" fontId="26" fillId="24" borderId="10" xfId="46" applyFont="1" applyFill="1" applyBorder="1" applyAlignment="1">
      <alignment horizontal="center" vertical="center" wrapText="1"/>
    </xf>
    <xf numFmtId="176" fontId="26" fillId="24" borderId="13" xfId="46" applyFont="1" applyFill="1" applyBorder="1" applyAlignment="1">
      <alignment horizontal="center" vertical="center" wrapText="1"/>
    </xf>
    <xf numFmtId="176" fontId="26" fillId="24" borderId="16" xfId="46" applyFont="1" applyFill="1" applyBorder="1" applyAlignment="1">
      <alignment horizontal="center" vertical="center" wrapText="1"/>
    </xf>
    <xf numFmtId="0" fontId="20" fillId="24" borderId="23" xfId="47" applyFont="1" applyFill="1" applyBorder="1" applyAlignment="1">
      <alignment horizontal="center" vertical="center" wrapText="1"/>
    </xf>
    <xf numFmtId="0" fontId="20" fillId="24" borderId="60" xfId="47" applyFont="1" applyFill="1" applyBorder="1" applyAlignment="1">
      <alignment horizontal="center" vertical="center"/>
    </xf>
    <xf numFmtId="0" fontId="20" fillId="24" borderId="31" xfId="47" applyFont="1" applyFill="1" applyBorder="1" applyAlignment="1">
      <alignment horizontal="center" vertical="center"/>
    </xf>
    <xf numFmtId="0" fontId="20" fillId="24" borderId="25" xfId="47" applyFont="1" applyFill="1" applyBorder="1" applyAlignment="1">
      <alignment horizontal="center" vertical="center"/>
    </xf>
    <xf numFmtId="176" fontId="20" fillId="24" borderId="29" xfId="46" applyFont="1" applyFill="1" applyBorder="1" applyAlignment="1">
      <alignment horizontal="center" vertical="center" textRotation="255"/>
    </xf>
    <xf numFmtId="176" fontId="20" fillId="24" borderId="35" xfId="46" applyFont="1" applyFill="1" applyBorder="1" applyAlignment="1">
      <alignment horizontal="center" vertical="center" textRotation="255"/>
    </xf>
    <xf numFmtId="176" fontId="20" fillId="24" borderId="42" xfId="46" applyFont="1" applyFill="1" applyBorder="1" applyAlignment="1">
      <alignment horizontal="center" vertical="center" textRotation="255"/>
    </xf>
    <xf numFmtId="176" fontId="20" fillId="24" borderId="10" xfId="46" applyFont="1" applyFill="1" applyBorder="1" applyAlignment="1">
      <alignment vertical="center" textRotation="255"/>
    </xf>
    <xf numFmtId="176" fontId="20" fillId="24" borderId="13" xfId="46" applyFont="1" applyFill="1" applyBorder="1" applyAlignment="1">
      <alignment vertical="center" textRotation="255"/>
    </xf>
    <xf numFmtId="176" fontId="20" fillId="24" borderId="16" xfId="46" applyFont="1" applyFill="1" applyBorder="1" applyAlignment="1">
      <alignment vertical="center" textRotation="255"/>
    </xf>
    <xf numFmtId="176" fontId="20" fillId="24" borderId="11" xfId="46" applyFont="1" applyFill="1" applyBorder="1" applyAlignment="1">
      <alignment horizontal="center" vertical="center" wrapText="1"/>
    </xf>
    <xf numFmtId="176" fontId="20" fillId="24" borderId="14" xfId="46" applyFont="1" applyFill="1" applyBorder="1" applyAlignment="1">
      <alignment horizontal="center" vertical="center" wrapText="1"/>
    </xf>
    <xf numFmtId="176" fontId="20" fillId="24" borderId="17" xfId="46" applyFont="1" applyFill="1" applyBorder="1" applyAlignment="1">
      <alignment horizontal="center" vertical="center" wrapText="1"/>
    </xf>
    <xf numFmtId="176" fontId="20" fillId="24" borderId="11" xfId="46" applyFont="1" applyFill="1" applyBorder="1" applyAlignment="1">
      <alignment horizontal="center" vertical="center"/>
    </xf>
    <xf numFmtId="176" fontId="20" fillId="24" borderId="14" xfId="46" applyFont="1" applyFill="1" applyBorder="1" applyAlignment="1">
      <alignment horizontal="center" vertical="center"/>
    </xf>
    <xf numFmtId="176" fontId="20" fillId="24" borderId="15" xfId="46" applyFont="1" applyFill="1" applyBorder="1" applyAlignment="1">
      <alignment horizontal="center" vertical="center"/>
    </xf>
    <xf numFmtId="176" fontId="20" fillId="24" borderId="18" xfId="46" applyFont="1" applyFill="1" applyBorder="1" applyAlignment="1">
      <alignment horizontal="center" vertical="center"/>
    </xf>
    <xf numFmtId="176" fontId="20" fillId="24" borderId="12" xfId="46" applyFont="1" applyFill="1" applyBorder="1" applyAlignment="1">
      <alignment horizontal="center" vertical="center"/>
    </xf>
    <xf numFmtId="176" fontId="20" fillId="24" borderId="17" xfId="46" applyFont="1" applyFill="1" applyBorder="1" applyAlignment="1">
      <alignment horizontal="center" vertical="center"/>
    </xf>
    <xf numFmtId="0" fontId="20" fillId="0" borderId="56" xfId="0" applyFont="1" applyFill="1" applyBorder="1" applyAlignment="1">
      <alignment vertical="center"/>
    </xf>
    <xf numFmtId="41" fontId="28" fillId="0" borderId="24" xfId="33" applyFont="1" applyFill="1" applyBorder="1" applyAlignment="1">
      <alignment horizontal="right" vertical="center"/>
    </xf>
    <xf numFmtId="177" fontId="20" fillId="0" borderId="45" xfId="33" applyNumberFormat="1" applyFont="1" applyFill="1" applyBorder="1" applyAlignment="1">
      <alignment horizontal="right" vertical="center"/>
    </xf>
    <xf numFmtId="41" fontId="28" fillId="0" borderId="46" xfId="33" applyFont="1" applyFill="1" applyBorder="1" applyAlignment="1">
      <alignment horizontal="right" vertical="center"/>
    </xf>
    <xf numFmtId="41" fontId="28" fillId="0" borderId="47" xfId="33" applyFont="1" applyFill="1" applyBorder="1" applyAlignment="1">
      <alignment vertical="center"/>
    </xf>
    <xf numFmtId="0" fontId="20" fillId="0" borderId="50" xfId="0" applyFont="1" applyFill="1" applyBorder="1" applyAlignment="1">
      <alignment vertical="center"/>
    </xf>
    <xf numFmtId="41" fontId="28" fillId="0" borderId="32" xfId="33" applyFont="1" applyFill="1" applyBorder="1" applyAlignment="1">
      <alignment vertical="center"/>
    </xf>
    <xf numFmtId="41" fontId="28" fillId="0" borderId="51" xfId="33" applyFont="1" applyFill="1" applyBorder="1" applyAlignment="1">
      <alignment vertical="center"/>
    </xf>
    <xf numFmtId="179" fontId="20" fillId="0" borderId="45" xfId="0" applyNumberFormat="1" applyFont="1" applyFill="1" applyBorder="1" applyAlignment="1">
      <alignment horizontal="right" vertical="center"/>
    </xf>
    <xf numFmtId="41" fontId="28" fillId="0" borderId="46" xfId="33" applyFont="1" applyFill="1" applyBorder="1" applyAlignment="1">
      <alignment vertical="center"/>
    </xf>
    <xf numFmtId="179" fontId="20" fillId="0" borderId="52" xfId="0" applyNumberFormat="1" applyFont="1" applyFill="1" applyBorder="1" applyAlignment="1">
      <alignment horizontal="right" vertical="center"/>
    </xf>
    <xf numFmtId="41" fontId="28" fillId="0" borderId="14" xfId="33" applyFont="1" applyFill="1" applyBorder="1" applyAlignment="1">
      <alignment vertical="center"/>
    </xf>
    <xf numFmtId="41" fontId="28" fillId="0" borderId="15" xfId="33" applyFont="1" applyFill="1" applyBorder="1" applyAlignment="1">
      <alignment vertical="center"/>
    </xf>
    <xf numFmtId="41" fontId="28" fillId="0" borderId="17" xfId="33" applyFont="1" applyFill="1" applyBorder="1" applyAlignment="1">
      <alignment horizontal="right" vertical="center"/>
    </xf>
    <xf numFmtId="41" fontId="28" fillId="0" borderId="18" xfId="33" applyFont="1" applyFill="1" applyBorder="1" applyAlignment="1">
      <alignment horizontal="right" vertical="center"/>
    </xf>
    <xf numFmtId="41" fontId="28" fillId="0" borderId="80" xfId="33" applyFont="1" applyFill="1" applyBorder="1" applyAlignment="1">
      <alignment horizontal="right" vertical="center"/>
    </xf>
    <xf numFmtId="41" fontId="28" fillId="0" borderId="17" xfId="33" applyFont="1" applyFill="1" applyBorder="1" applyAlignment="1">
      <alignment vertical="center"/>
    </xf>
    <xf numFmtId="41" fontId="28" fillId="0" borderId="18" xfId="33" applyFont="1" applyFill="1" applyBorder="1" applyAlignment="1">
      <alignment vertical="center"/>
    </xf>
    <xf numFmtId="178" fontId="20" fillId="0" borderId="10" xfId="46" applyNumberFormat="1" applyFont="1" applyFill="1" applyBorder="1">
      <alignment vertical="center"/>
    </xf>
    <xf numFmtId="178" fontId="20" fillId="0" borderId="11" xfId="46" applyNumberFormat="1" applyFont="1" applyFill="1" applyBorder="1">
      <alignment vertical="center"/>
    </xf>
    <xf numFmtId="178" fontId="20" fillId="0" borderId="12" xfId="46" applyNumberFormat="1" applyFont="1" applyFill="1" applyBorder="1">
      <alignment vertical="center"/>
    </xf>
    <xf numFmtId="178" fontId="20" fillId="0" borderId="13" xfId="46" applyNumberFormat="1" applyFont="1" applyFill="1" applyBorder="1">
      <alignment vertical="center"/>
    </xf>
    <xf numFmtId="178" fontId="20" fillId="0" borderId="14" xfId="46" applyNumberFormat="1" applyFont="1" applyFill="1" applyBorder="1">
      <alignment vertical="center"/>
    </xf>
    <xf numFmtId="178" fontId="20" fillId="0" borderId="15" xfId="46" applyNumberFormat="1" applyFont="1" applyFill="1" applyBorder="1">
      <alignment vertical="center"/>
    </xf>
    <xf numFmtId="178" fontId="20" fillId="0" borderId="77" xfId="46" applyNumberFormat="1" applyFont="1" applyFill="1" applyBorder="1">
      <alignment vertical="center"/>
    </xf>
    <xf numFmtId="178" fontId="20" fillId="0" borderId="32" xfId="46" applyNumberFormat="1" applyFont="1" applyFill="1" applyBorder="1">
      <alignment vertical="center"/>
    </xf>
    <xf numFmtId="178" fontId="20" fillId="0" borderId="51" xfId="46" applyNumberFormat="1" applyFont="1" applyFill="1" applyBorder="1">
      <alignment vertical="center"/>
    </xf>
    <xf numFmtId="178" fontId="20" fillId="0" borderId="35" xfId="46" applyNumberFormat="1" applyFont="1" applyFill="1" applyBorder="1">
      <alignment vertical="center"/>
    </xf>
    <xf numFmtId="178" fontId="20" fillId="0" borderId="33" xfId="46" applyNumberFormat="1" applyFont="1" applyFill="1" applyBorder="1">
      <alignment vertical="center"/>
    </xf>
    <xf numFmtId="178" fontId="20" fillId="0" borderId="34" xfId="46" applyNumberFormat="1" applyFont="1" applyFill="1" applyBorder="1">
      <alignment vertical="center"/>
    </xf>
    <xf numFmtId="179" fontId="20" fillId="0" borderId="52" xfId="46" applyNumberFormat="1" applyFont="1" applyFill="1" applyBorder="1">
      <alignment vertical="center"/>
    </xf>
    <xf numFmtId="179" fontId="20" fillId="0" borderId="41" xfId="46" applyNumberFormat="1" applyFont="1" applyFill="1" applyBorder="1">
      <alignment vertical="center"/>
    </xf>
    <xf numFmtId="179" fontId="20" fillId="0" borderId="41" xfId="46" applyNumberFormat="1" applyFont="1" applyFill="1" applyBorder="1" applyAlignment="1">
      <alignment horizontal="right" vertical="center"/>
    </xf>
    <xf numFmtId="179" fontId="20" fillId="0" borderId="43" xfId="46" applyNumberFormat="1" applyFont="1" applyFill="1" applyBorder="1">
      <alignment vertical="center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45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4"/>
    <cellStyle name="標準_水道現況Ｈ１０" xfId="46"/>
    <cellStyle name="標準_水道現況H１９分編集中" xfId="42"/>
    <cellStyle name="標準_用供財務" xfId="47"/>
    <cellStyle name="良い" xfId="43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B8FF"/>
      <rgbColor rgb="00CACACA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182226</xdr:colOff>
      <xdr:row>4</xdr:row>
      <xdr:rowOff>0</xdr:rowOff>
    </xdr:from>
    <xdr:to>
      <xdr:col>6</xdr:col>
      <xdr:colOff>753726</xdr:colOff>
      <xdr:row>51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226" y="762000"/>
          <a:ext cx="6286500" cy="90392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38</xdr:row>
      <xdr:rowOff>38100</xdr:rowOff>
    </xdr:from>
    <xdr:to>
      <xdr:col>1</xdr:col>
      <xdr:colOff>1209675</xdr:colOff>
      <xdr:row>39</xdr:row>
      <xdr:rowOff>200025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1181100" y="8991600"/>
          <a:ext cx="981075" cy="400050"/>
        </a:xfrm>
        <a:prstGeom prst="bracketPair">
          <a:avLst>
            <a:gd name="adj" fmla="val 16667"/>
          </a:avLst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111"/>
  <sheetViews>
    <sheetView zoomScale="115" zoomScaleNormal="115" zoomScaleSheetLayoutView="80" workbookViewId="0">
      <selection activeCell="I14" sqref="I14"/>
    </sheetView>
  </sheetViews>
  <sheetFormatPr defaultColWidth="14.28515625" defaultRowHeight="15" customHeight="1" x14ac:dyDescent="0.15"/>
  <cols>
    <col min="1" max="4" width="14.28515625" style="1"/>
    <col min="5" max="5" width="14.28515625" style="2"/>
    <col min="6" max="16384" width="14.28515625" style="1"/>
  </cols>
  <sheetData>
    <row r="1" spans="1:7" ht="15" customHeight="1" x14ac:dyDescent="0.15">
      <c r="A1" s="141" t="s">
        <v>29</v>
      </c>
      <c r="B1" s="141"/>
      <c r="C1" s="141"/>
      <c r="D1" s="141"/>
      <c r="E1" s="141"/>
      <c r="F1" s="141"/>
      <c r="G1" s="141"/>
    </row>
    <row r="2" spans="1:7" ht="15" customHeight="1" x14ac:dyDescent="0.15">
      <c r="A2" s="141"/>
      <c r="B2" s="141"/>
      <c r="C2" s="141"/>
      <c r="D2" s="141"/>
      <c r="E2" s="141"/>
      <c r="F2" s="141"/>
      <c r="G2" s="141"/>
    </row>
    <row r="3" spans="1:7" ht="15" customHeight="1" x14ac:dyDescent="0.15">
      <c r="A3" s="4" t="s">
        <v>30</v>
      </c>
      <c r="B3" s="4"/>
      <c r="C3" s="4"/>
      <c r="D3" s="4"/>
      <c r="E3" s="4"/>
    </row>
    <row r="4" spans="1:7" s="3" customFormat="1" ht="15" customHeight="1" x14ac:dyDescent="0.15">
      <c r="A4" s="5"/>
      <c r="B4" s="5"/>
      <c r="C4" s="5"/>
      <c r="D4" s="5"/>
      <c r="E4" s="5"/>
    </row>
    <row r="71" spans="10:26" ht="15" customHeight="1" x14ac:dyDescent="0.15">
      <c r="J71" s="1" ph="1"/>
      <c r="Z71" s="1" ph="1"/>
    </row>
    <row r="111" spans="10:26" ht="15" customHeight="1" x14ac:dyDescent="0.15">
      <c r="J111" s="1" ph="1"/>
      <c r="Z111" s="1" ph="1"/>
    </row>
  </sheetData>
  <sheetProtection selectLockedCells="1" selectUnlockedCells="1"/>
  <mergeCells count="1">
    <mergeCell ref="A1:G2"/>
  </mergeCells>
  <phoneticPr fontId="21"/>
  <printOptions horizontalCentered="1"/>
  <pageMargins left="0.59055118110236227" right="0.59055118110236227" top="0.59055118110236227" bottom="0.39370078740157483" header="0.39370078740157483" footer="0.39370078740157483"/>
  <pageSetup paperSize="9" firstPageNumber="58" pageOrder="overThenDown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8"/>
  <sheetViews>
    <sheetView topLeftCell="A28" zoomScale="115" zoomScaleNormal="115" zoomScaleSheetLayoutView="80" workbookViewId="0">
      <selection activeCell="B22" sqref="B22"/>
    </sheetView>
  </sheetViews>
  <sheetFormatPr defaultColWidth="9.85546875" defaultRowHeight="15" customHeight="1" x14ac:dyDescent="0.15"/>
  <cols>
    <col min="1" max="1" width="14.28515625" style="1" customWidth="1"/>
    <col min="2" max="5" width="21.5703125" style="1" customWidth="1"/>
    <col min="6" max="16384" width="9.85546875" style="1"/>
  </cols>
  <sheetData>
    <row r="1" spans="1:5" ht="15" customHeight="1" x14ac:dyDescent="0.15">
      <c r="A1" s="4" t="s">
        <v>31</v>
      </c>
    </row>
    <row r="2" spans="1:5" ht="15" customHeight="1" x14ac:dyDescent="0.15">
      <c r="A2" s="4"/>
    </row>
    <row r="3" spans="1:5" ht="18.75" customHeight="1" x14ac:dyDescent="0.15">
      <c r="A3" s="142" t="s">
        <v>127</v>
      </c>
      <c r="B3" s="171" t="s">
        <v>128</v>
      </c>
      <c r="C3" s="173" t="s">
        <v>129</v>
      </c>
      <c r="D3" s="173" t="s">
        <v>131</v>
      </c>
      <c r="E3" s="175" t="s">
        <v>130</v>
      </c>
    </row>
    <row r="4" spans="1:5" ht="18.75" customHeight="1" x14ac:dyDescent="0.15">
      <c r="A4" s="143"/>
      <c r="B4" s="172"/>
      <c r="C4" s="174"/>
      <c r="D4" s="174"/>
      <c r="E4" s="176"/>
    </row>
    <row r="5" spans="1:5" ht="18.75" customHeight="1" x14ac:dyDescent="0.15">
      <c r="A5" s="11" t="s">
        <v>32</v>
      </c>
      <c r="B5" s="12" t="s">
        <v>33</v>
      </c>
      <c r="C5" s="13" t="s">
        <v>33</v>
      </c>
      <c r="D5" s="13" t="s">
        <v>33</v>
      </c>
      <c r="E5" s="14" t="s">
        <v>33</v>
      </c>
    </row>
    <row r="6" spans="1:5" ht="18.75" customHeight="1" x14ac:dyDescent="0.15">
      <c r="A6" s="15" t="s">
        <v>34</v>
      </c>
      <c r="B6" s="144" t="s">
        <v>35</v>
      </c>
      <c r="C6" s="146" t="s">
        <v>36</v>
      </c>
      <c r="D6" s="16" t="s">
        <v>37</v>
      </c>
      <c r="E6" s="17" t="s">
        <v>38</v>
      </c>
    </row>
    <row r="7" spans="1:5" ht="18.75" customHeight="1" x14ac:dyDescent="0.15">
      <c r="A7" s="15" t="s">
        <v>39</v>
      </c>
      <c r="B7" s="145"/>
      <c r="C7" s="146"/>
      <c r="D7" s="16" t="s">
        <v>40</v>
      </c>
      <c r="E7" s="17" t="s">
        <v>41</v>
      </c>
    </row>
    <row r="8" spans="1:5" ht="18.75" customHeight="1" x14ac:dyDescent="0.15">
      <c r="A8" s="15" t="s">
        <v>42</v>
      </c>
      <c r="B8" s="145"/>
      <c r="C8" s="146"/>
      <c r="D8" s="16"/>
      <c r="E8" s="17"/>
    </row>
    <row r="9" spans="1:5" ht="18.75" customHeight="1" x14ac:dyDescent="0.15">
      <c r="A9" s="147" t="s">
        <v>43</v>
      </c>
      <c r="B9" s="150" t="s">
        <v>44</v>
      </c>
      <c r="C9" s="153" t="s">
        <v>45</v>
      </c>
      <c r="D9" s="18" t="s">
        <v>46</v>
      </c>
      <c r="E9" s="19" t="s">
        <v>47</v>
      </c>
    </row>
    <row r="10" spans="1:5" ht="18.75" customHeight="1" x14ac:dyDescent="0.15">
      <c r="A10" s="148"/>
      <c r="B10" s="151"/>
      <c r="C10" s="154"/>
      <c r="D10" s="20" t="s">
        <v>48</v>
      </c>
      <c r="E10" s="21" t="s">
        <v>49</v>
      </c>
    </row>
    <row r="11" spans="1:5" ht="18.75" customHeight="1" x14ac:dyDescent="0.15">
      <c r="A11" s="149"/>
      <c r="B11" s="152"/>
      <c r="C11" s="155"/>
      <c r="D11" s="22"/>
      <c r="E11" s="23"/>
    </row>
    <row r="12" spans="1:5" ht="18.75" customHeight="1" x14ac:dyDescent="0.15">
      <c r="A12" s="24"/>
      <c r="B12" s="28" t="s">
        <v>50</v>
      </c>
      <c r="C12" s="20" t="s">
        <v>51</v>
      </c>
      <c r="D12" s="20" t="s">
        <v>52</v>
      </c>
      <c r="E12" s="21" t="s">
        <v>53</v>
      </c>
    </row>
    <row r="13" spans="1:5" ht="18.75" customHeight="1" x14ac:dyDescent="0.15">
      <c r="A13" s="24"/>
      <c r="B13" s="28" t="s">
        <v>54</v>
      </c>
      <c r="C13" s="20" t="s">
        <v>55</v>
      </c>
      <c r="D13" s="20" t="s">
        <v>56</v>
      </c>
      <c r="E13" s="21" t="s">
        <v>57</v>
      </c>
    </row>
    <row r="14" spans="1:5" ht="18.75" customHeight="1" x14ac:dyDescent="0.15">
      <c r="A14" s="24"/>
      <c r="B14" s="28" t="s">
        <v>58</v>
      </c>
      <c r="C14" s="20" t="s">
        <v>59</v>
      </c>
      <c r="D14" s="20" t="s">
        <v>60</v>
      </c>
      <c r="E14" s="21" t="s">
        <v>60</v>
      </c>
    </row>
    <row r="15" spans="1:5" ht="18.75" customHeight="1" x14ac:dyDescent="0.15">
      <c r="A15" s="15" t="s">
        <v>61</v>
      </c>
      <c r="B15" s="28" t="s">
        <v>62</v>
      </c>
      <c r="C15" s="20"/>
      <c r="D15" s="20"/>
      <c r="E15" s="21"/>
    </row>
    <row r="16" spans="1:5" ht="18.75" customHeight="1" x14ac:dyDescent="0.15">
      <c r="A16" s="15" t="s">
        <v>63</v>
      </c>
      <c r="B16" s="28" t="s">
        <v>64</v>
      </c>
      <c r="C16" s="20"/>
      <c r="D16" s="20"/>
      <c r="E16" s="21"/>
    </row>
    <row r="17" spans="1:26" ht="18.75" customHeight="1" x14ac:dyDescent="0.15">
      <c r="A17" s="24"/>
      <c r="B17" s="28" t="s">
        <v>65</v>
      </c>
      <c r="C17" s="20"/>
      <c r="D17" s="20"/>
      <c r="E17" s="21"/>
    </row>
    <row r="18" spans="1:26" ht="18.75" customHeight="1" x14ac:dyDescent="0.15">
      <c r="A18" s="24"/>
      <c r="B18" s="28" t="s">
        <v>66</v>
      </c>
      <c r="C18" s="20"/>
      <c r="D18" s="20"/>
      <c r="E18" s="21"/>
    </row>
    <row r="19" spans="1:26" ht="18.75" customHeight="1" x14ac:dyDescent="0.15">
      <c r="A19" s="24"/>
      <c r="B19" s="28"/>
      <c r="C19" s="20"/>
      <c r="D19" s="20"/>
      <c r="E19" s="21"/>
    </row>
    <row r="20" spans="1:26" ht="18.75" customHeight="1" x14ac:dyDescent="0.15">
      <c r="A20" s="147" t="s">
        <v>67</v>
      </c>
      <c r="B20" s="29" t="s">
        <v>68</v>
      </c>
      <c r="C20" s="156" t="s">
        <v>69</v>
      </c>
      <c r="D20" s="156" t="s">
        <v>70</v>
      </c>
      <c r="E20" s="30" t="s">
        <v>71</v>
      </c>
      <c r="X20" s="1" ph="1"/>
      <c r="Y20" s="1" ph="1"/>
      <c r="Z20" s="1" ph="1"/>
    </row>
    <row r="21" spans="1:26" ht="18.75" customHeight="1" x14ac:dyDescent="0.15">
      <c r="A21" s="149"/>
      <c r="B21" s="12" t="s">
        <v>253</v>
      </c>
      <c r="C21" s="155"/>
      <c r="D21" s="155"/>
      <c r="E21" s="14" t="s">
        <v>72</v>
      </c>
    </row>
    <row r="22" spans="1:26" ht="18.75" customHeight="1" x14ac:dyDescent="0.15">
      <c r="A22" s="15" t="s">
        <v>73</v>
      </c>
      <c r="B22" s="28" t="s">
        <v>74</v>
      </c>
      <c r="C22" s="154" t="s">
        <v>75</v>
      </c>
      <c r="D22" s="154" t="s">
        <v>76</v>
      </c>
      <c r="E22" s="160" t="s">
        <v>77</v>
      </c>
    </row>
    <row r="23" spans="1:26" ht="18.75" customHeight="1" x14ac:dyDescent="0.15">
      <c r="A23" s="15" t="s">
        <v>78</v>
      </c>
      <c r="B23" s="28" t="s">
        <v>79</v>
      </c>
      <c r="C23" s="154"/>
      <c r="D23" s="154"/>
      <c r="E23" s="160"/>
    </row>
    <row r="24" spans="1:26" ht="18.75" customHeight="1" x14ac:dyDescent="0.15">
      <c r="A24" s="147" t="s">
        <v>80</v>
      </c>
      <c r="B24" s="157" t="s">
        <v>81</v>
      </c>
      <c r="C24" s="161" t="s">
        <v>82</v>
      </c>
      <c r="D24" s="161" t="s">
        <v>83</v>
      </c>
      <c r="E24" s="164" t="s">
        <v>84</v>
      </c>
    </row>
    <row r="25" spans="1:26" ht="18.75" customHeight="1" x14ac:dyDescent="0.15">
      <c r="A25" s="148"/>
      <c r="B25" s="158"/>
      <c r="C25" s="162"/>
      <c r="D25" s="162"/>
      <c r="E25" s="165"/>
    </row>
    <row r="26" spans="1:26" ht="18.75" customHeight="1" x14ac:dyDescent="0.15">
      <c r="A26" s="148"/>
      <c r="B26" s="158"/>
      <c r="C26" s="162"/>
      <c r="D26" s="162" t="s">
        <v>85</v>
      </c>
      <c r="E26" s="165" t="s">
        <v>86</v>
      </c>
    </row>
    <row r="27" spans="1:26" ht="18.75" customHeight="1" x14ac:dyDescent="0.15">
      <c r="A27" s="149"/>
      <c r="B27" s="159"/>
      <c r="C27" s="163"/>
      <c r="D27" s="163"/>
      <c r="E27" s="166"/>
    </row>
    <row r="28" spans="1:26" ht="18.75" customHeight="1" x14ac:dyDescent="0.15">
      <c r="A28" s="148" t="s">
        <v>87</v>
      </c>
      <c r="B28" s="158" t="s">
        <v>88</v>
      </c>
      <c r="C28" s="154" t="s">
        <v>89</v>
      </c>
      <c r="D28" s="20" t="s">
        <v>90</v>
      </c>
      <c r="E28" s="21" t="s">
        <v>91</v>
      </c>
    </row>
    <row r="29" spans="1:26" ht="18.75" customHeight="1" x14ac:dyDescent="0.15">
      <c r="A29" s="148"/>
      <c r="B29" s="158"/>
      <c r="C29" s="154"/>
      <c r="D29" s="20" t="s">
        <v>92</v>
      </c>
      <c r="E29" s="21" t="s">
        <v>93</v>
      </c>
    </row>
    <row r="30" spans="1:26" ht="18.75" customHeight="1" x14ac:dyDescent="0.15">
      <c r="A30" s="148"/>
      <c r="B30" s="158"/>
      <c r="C30" s="154"/>
      <c r="D30" s="20" t="s">
        <v>94</v>
      </c>
      <c r="E30" s="21" t="s">
        <v>95</v>
      </c>
    </row>
    <row r="31" spans="1:26" ht="18.75" customHeight="1" x14ac:dyDescent="0.15">
      <c r="A31" s="147" t="s">
        <v>96</v>
      </c>
      <c r="B31" s="157" t="s">
        <v>97</v>
      </c>
      <c r="C31" s="156" t="s">
        <v>98</v>
      </c>
      <c r="D31" s="31" t="s">
        <v>99</v>
      </c>
      <c r="E31" s="30" t="s">
        <v>100</v>
      </c>
    </row>
    <row r="32" spans="1:26" ht="18.75" customHeight="1" x14ac:dyDescent="0.15">
      <c r="A32" s="148"/>
      <c r="B32" s="158"/>
      <c r="C32" s="154"/>
      <c r="D32" s="20" t="s">
        <v>101</v>
      </c>
      <c r="E32" s="21" t="s">
        <v>102</v>
      </c>
    </row>
    <row r="33" spans="1:5" ht="18.75" customHeight="1" x14ac:dyDescent="0.15">
      <c r="A33" s="149"/>
      <c r="B33" s="159"/>
      <c r="C33" s="155"/>
      <c r="D33" s="13" t="s">
        <v>103</v>
      </c>
      <c r="E33" s="14" t="s">
        <v>104</v>
      </c>
    </row>
    <row r="34" spans="1:5" ht="18.75" customHeight="1" x14ac:dyDescent="0.15">
      <c r="A34" s="148" t="s">
        <v>105</v>
      </c>
      <c r="B34" s="25" t="s">
        <v>106</v>
      </c>
      <c r="C34" s="26" t="s">
        <v>107</v>
      </c>
      <c r="D34" s="26" t="s">
        <v>108</v>
      </c>
      <c r="E34" s="27" t="s">
        <v>109</v>
      </c>
    </row>
    <row r="35" spans="1:5" ht="18.75" customHeight="1" x14ac:dyDescent="0.15">
      <c r="A35" s="148"/>
      <c r="B35" s="28" t="s">
        <v>110</v>
      </c>
      <c r="C35" s="20" t="s">
        <v>111</v>
      </c>
      <c r="D35" s="20" t="s">
        <v>112</v>
      </c>
      <c r="E35" s="21" t="s">
        <v>113</v>
      </c>
    </row>
    <row r="36" spans="1:5" ht="18.75" customHeight="1" x14ac:dyDescent="0.15">
      <c r="A36" s="147" t="s">
        <v>114</v>
      </c>
      <c r="B36" s="177" t="s">
        <v>115</v>
      </c>
      <c r="C36" s="156" t="s">
        <v>116</v>
      </c>
      <c r="D36" s="31" t="s">
        <v>117</v>
      </c>
      <c r="E36" s="179" t="s">
        <v>118</v>
      </c>
    </row>
    <row r="37" spans="1:5" ht="18.75" customHeight="1" x14ac:dyDescent="0.15">
      <c r="A37" s="149"/>
      <c r="B37" s="178"/>
      <c r="C37" s="155"/>
      <c r="D37" s="13" t="s">
        <v>119</v>
      </c>
      <c r="E37" s="180"/>
    </row>
    <row r="38" spans="1:5" ht="18.75" customHeight="1" x14ac:dyDescent="0.15">
      <c r="A38" s="148" t="s">
        <v>120</v>
      </c>
      <c r="B38" s="28" t="s">
        <v>121</v>
      </c>
      <c r="C38" s="154" t="s">
        <v>122</v>
      </c>
      <c r="D38" s="161" t="s">
        <v>123</v>
      </c>
      <c r="E38" s="160" t="s">
        <v>124</v>
      </c>
    </row>
    <row r="39" spans="1:5" ht="18.75" customHeight="1" x14ac:dyDescent="0.15">
      <c r="A39" s="148"/>
      <c r="B39" s="28" t="s">
        <v>125</v>
      </c>
      <c r="C39" s="154"/>
      <c r="D39" s="162"/>
      <c r="E39" s="160"/>
    </row>
    <row r="40" spans="1:5" ht="18.75" customHeight="1" x14ac:dyDescent="0.15">
      <c r="A40" s="167"/>
      <c r="B40" s="32" t="s">
        <v>126</v>
      </c>
      <c r="C40" s="168"/>
      <c r="D40" s="169"/>
      <c r="E40" s="170"/>
    </row>
    <row r="68" spans="24:26" ht="15" customHeight="1" x14ac:dyDescent="0.15">
      <c r="X68" s="1" ph="1"/>
      <c r="Y68" s="1" ph="1"/>
      <c r="Z68" s="1" ph="1"/>
    </row>
  </sheetData>
  <sheetProtection selectLockedCells="1" selectUnlockedCells="1"/>
  <mergeCells count="38">
    <mergeCell ref="A38:A40"/>
    <mergeCell ref="C38:C40"/>
    <mergeCell ref="D38:D40"/>
    <mergeCell ref="E38:E40"/>
    <mergeCell ref="B3:B4"/>
    <mergeCell ref="C3:C4"/>
    <mergeCell ref="D3:D4"/>
    <mergeCell ref="E3:E4"/>
    <mergeCell ref="A34:A35"/>
    <mergeCell ref="A36:A37"/>
    <mergeCell ref="B36:B37"/>
    <mergeCell ref="C36:C37"/>
    <mergeCell ref="E36:E37"/>
    <mergeCell ref="A28:A30"/>
    <mergeCell ref="B28:B30"/>
    <mergeCell ref="C28:C30"/>
    <mergeCell ref="A31:A33"/>
    <mergeCell ref="B31:B33"/>
    <mergeCell ref="C31:C33"/>
    <mergeCell ref="E22:E23"/>
    <mergeCell ref="A24:A27"/>
    <mergeCell ref="B24:B27"/>
    <mergeCell ref="C24:C27"/>
    <mergeCell ref="D24:D25"/>
    <mergeCell ref="E24:E25"/>
    <mergeCell ref="D26:D27"/>
    <mergeCell ref="E26:E27"/>
    <mergeCell ref="A20:A21"/>
    <mergeCell ref="C20:C21"/>
    <mergeCell ref="D20:D21"/>
    <mergeCell ref="C22:C23"/>
    <mergeCell ref="D22:D23"/>
    <mergeCell ref="A3:A4"/>
    <mergeCell ref="B6:B8"/>
    <mergeCell ref="C6:C8"/>
    <mergeCell ref="A9:A11"/>
    <mergeCell ref="B9:B11"/>
    <mergeCell ref="C9:C11"/>
  </mergeCells>
  <phoneticPr fontId="21"/>
  <printOptions horizontalCentered="1"/>
  <pageMargins left="0.59055118110236227" right="0.59055118110236227" top="0.59055118110236227" bottom="0.39370078740157483" header="0.39370078740157483" footer="0.39370078740157483"/>
  <pageSetup paperSize="9" firstPageNumber="58" pageOrder="overThenDown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1"/>
  <sheetViews>
    <sheetView topLeftCell="A25" zoomScale="110" zoomScaleNormal="110" zoomScaleSheetLayoutView="80" workbookViewId="0">
      <selection activeCell="M11" sqref="M11"/>
    </sheetView>
  </sheetViews>
  <sheetFormatPr defaultColWidth="12.7109375" defaultRowHeight="15" customHeight="1" x14ac:dyDescent="0.15"/>
  <cols>
    <col min="1" max="1" width="4.28515625" style="1" customWidth="1"/>
    <col min="2" max="2" width="5.7109375" style="1" customWidth="1"/>
    <col min="3" max="4" width="12.85546875" style="1" customWidth="1"/>
    <col min="5" max="6" width="12.85546875" style="2" customWidth="1"/>
    <col min="7" max="9" width="12.85546875" style="1" customWidth="1"/>
    <col min="10" max="16384" width="12.7109375" style="1"/>
  </cols>
  <sheetData>
    <row r="1" spans="1:25" ht="15" customHeight="1" x14ac:dyDescent="0.15">
      <c r="A1" s="7" t="s">
        <v>132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6"/>
      <c r="O1" s="7"/>
      <c r="P1" s="7"/>
      <c r="Q1" s="7"/>
      <c r="R1" s="6"/>
      <c r="S1" s="7"/>
      <c r="T1" s="7"/>
      <c r="U1" s="7"/>
      <c r="V1" s="7"/>
      <c r="W1" s="7"/>
      <c r="X1" s="7"/>
    </row>
    <row r="2" spans="1:25" ht="15" customHeight="1" x14ac:dyDescent="0.15">
      <c r="A2" s="4"/>
      <c r="B2" s="4"/>
      <c r="C2" s="4"/>
      <c r="D2" s="4"/>
      <c r="E2" s="4"/>
      <c r="F2" s="4"/>
    </row>
    <row r="3" spans="1:25" ht="15" customHeight="1" x14ac:dyDescent="0.15">
      <c r="A3" s="181" t="s">
        <v>133</v>
      </c>
      <c r="B3" s="182"/>
      <c r="C3" s="183"/>
      <c r="D3" s="171" t="s">
        <v>134</v>
      </c>
      <c r="E3" s="173" t="s">
        <v>135</v>
      </c>
      <c r="F3" s="173" t="s">
        <v>136</v>
      </c>
      <c r="G3" s="173" t="s">
        <v>137</v>
      </c>
      <c r="H3" s="173" t="s">
        <v>138</v>
      </c>
      <c r="I3" s="175" t="s">
        <v>139</v>
      </c>
    </row>
    <row r="4" spans="1:25" ht="15" customHeight="1" x14ac:dyDescent="0.15">
      <c r="A4" s="184"/>
      <c r="B4" s="185"/>
      <c r="C4" s="186"/>
      <c r="D4" s="212"/>
      <c r="E4" s="199"/>
      <c r="F4" s="199"/>
      <c r="G4" s="199"/>
      <c r="H4" s="199"/>
      <c r="I4" s="200"/>
    </row>
    <row r="5" spans="1:25" ht="15" customHeight="1" x14ac:dyDescent="0.15">
      <c r="A5" s="187"/>
      <c r="B5" s="188"/>
      <c r="C5" s="189"/>
      <c r="D5" s="33" t="s">
        <v>140</v>
      </c>
      <c r="E5" s="8" t="s">
        <v>141</v>
      </c>
      <c r="F5" s="8" t="s">
        <v>141</v>
      </c>
      <c r="G5" s="8" t="s">
        <v>141</v>
      </c>
      <c r="H5" s="8" t="s">
        <v>141</v>
      </c>
      <c r="I5" s="10" t="s">
        <v>142</v>
      </c>
    </row>
    <row r="6" spans="1:25" ht="15" customHeight="1" x14ac:dyDescent="0.15">
      <c r="A6" s="190" t="s">
        <v>143</v>
      </c>
      <c r="B6" s="191"/>
      <c r="C6" s="192"/>
      <c r="D6" s="287" t="s">
        <v>258</v>
      </c>
      <c r="E6" s="288">
        <v>42847</v>
      </c>
      <c r="F6" s="288">
        <v>30179</v>
      </c>
      <c r="G6" s="288">
        <v>39603</v>
      </c>
      <c r="H6" s="288">
        <v>29603</v>
      </c>
      <c r="I6" s="210">
        <v>2022026</v>
      </c>
    </row>
    <row r="7" spans="1:25" ht="15" customHeight="1" x14ac:dyDescent="0.15">
      <c r="A7" s="193"/>
      <c r="B7" s="194"/>
      <c r="C7" s="195"/>
      <c r="D7" s="289">
        <v>91860</v>
      </c>
      <c r="E7" s="290"/>
      <c r="F7" s="290"/>
      <c r="G7" s="290"/>
      <c r="H7" s="290"/>
      <c r="I7" s="291"/>
    </row>
    <row r="8" spans="1:25" ht="15" customHeight="1" x14ac:dyDescent="0.15">
      <c r="A8" s="196" t="s">
        <v>144</v>
      </c>
      <c r="B8" s="197"/>
      <c r="C8" s="198"/>
      <c r="D8" s="292" t="s">
        <v>259</v>
      </c>
      <c r="E8" s="293">
        <v>5596</v>
      </c>
      <c r="F8" s="293">
        <v>5500</v>
      </c>
      <c r="G8" s="293">
        <v>5381</v>
      </c>
      <c r="H8" s="293">
        <v>5381</v>
      </c>
      <c r="I8" s="294">
        <v>366314</v>
      </c>
    </row>
    <row r="9" spans="1:25" ht="15" customHeight="1" x14ac:dyDescent="0.15">
      <c r="A9" s="193"/>
      <c r="B9" s="194"/>
      <c r="C9" s="195"/>
      <c r="D9" s="295">
        <v>17788</v>
      </c>
      <c r="E9" s="296"/>
      <c r="F9" s="296"/>
      <c r="G9" s="296"/>
      <c r="H9" s="296"/>
      <c r="I9" s="291"/>
      <c r="P9" s="1" ph="1"/>
      <c r="Y9" s="1" ph="1"/>
    </row>
    <row r="10" spans="1:25" ht="15" customHeight="1" x14ac:dyDescent="0.15">
      <c r="A10" s="196" t="s">
        <v>145</v>
      </c>
      <c r="B10" s="197"/>
      <c r="C10" s="198"/>
      <c r="D10" s="292" t="s">
        <v>260</v>
      </c>
      <c r="E10" s="293">
        <v>16881</v>
      </c>
      <c r="F10" s="293">
        <v>15708</v>
      </c>
      <c r="G10" s="293">
        <v>15533</v>
      </c>
      <c r="H10" s="293">
        <v>15533</v>
      </c>
      <c r="I10" s="294">
        <v>1012138</v>
      </c>
    </row>
    <row r="11" spans="1:25" ht="15" customHeight="1" x14ac:dyDescent="0.15">
      <c r="A11" s="193"/>
      <c r="B11" s="194"/>
      <c r="C11" s="195"/>
      <c r="D11" s="295">
        <v>47897</v>
      </c>
      <c r="E11" s="296"/>
      <c r="F11" s="296"/>
      <c r="G11" s="296"/>
      <c r="H11" s="296"/>
      <c r="I11" s="291"/>
    </row>
    <row r="12" spans="1:25" ht="15" customHeight="1" x14ac:dyDescent="0.15">
      <c r="A12" s="196" t="s">
        <v>146</v>
      </c>
      <c r="B12" s="197"/>
      <c r="C12" s="198"/>
      <c r="D12" s="292" t="s">
        <v>261</v>
      </c>
      <c r="E12" s="293">
        <v>30921</v>
      </c>
      <c r="F12" s="293">
        <v>23577</v>
      </c>
      <c r="G12" s="293">
        <v>22593</v>
      </c>
      <c r="H12" s="293">
        <v>22593</v>
      </c>
      <c r="I12" s="294">
        <v>1700615</v>
      </c>
    </row>
    <row r="13" spans="1:25" ht="15" customHeight="1" x14ac:dyDescent="0.15">
      <c r="A13" s="203"/>
      <c r="B13" s="204"/>
      <c r="C13" s="205"/>
      <c r="D13" s="297">
        <v>71382</v>
      </c>
      <c r="E13" s="209"/>
      <c r="F13" s="209"/>
      <c r="G13" s="209"/>
      <c r="H13" s="209"/>
      <c r="I13" s="211"/>
    </row>
    <row r="14" spans="1:25" ht="15" customHeight="1" x14ac:dyDescent="0.15">
      <c r="A14" s="201" t="s">
        <v>147</v>
      </c>
      <c r="B14" s="202"/>
      <c r="C14" s="192"/>
      <c r="D14" s="206">
        <f>D7+D9+D11+D13</f>
        <v>228927</v>
      </c>
      <c r="E14" s="208">
        <f>E6+E8+E10+E12</f>
        <v>96245</v>
      </c>
      <c r="F14" s="208">
        <f>F6+F8+F10+F12</f>
        <v>74964</v>
      </c>
      <c r="G14" s="208">
        <f>G6+G8+G10+G12</f>
        <v>83110</v>
      </c>
      <c r="H14" s="208">
        <f>H6+H8+H10+H12</f>
        <v>73110</v>
      </c>
      <c r="I14" s="210">
        <f>I6+I8+I10+I12</f>
        <v>5101093</v>
      </c>
    </row>
    <row r="15" spans="1:25" ht="15" customHeight="1" x14ac:dyDescent="0.15">
      <c r="A15" s="203"/>
      <c r="B15" s="204"/>
      <c r="C15" s="205"/>
      <c r="D15" s="207"/>
      <c r="E15" s="209"/>
      <c r="F15" s="209"/>
      <c r="G15" s="209"/>
      <c r="H15" s="209"/>
      <c r="I15" s="211"/>
    </row>
    <row r="18" spans="1:9" ht="15" customHeight="1" x14ac:dyDescent="0.15">
      <c r="A18" s="7" t="s">
        <v>148</v>
      </c>
    </row>
    <row r="20" spans="1:9" ht="25.5" customHeight="1" thickBot="1" x14ac:dyDescent="0.2">
      <c r="A20" s="213" t="s">
        <v>149</v>
      </c>
      <c r="B20" s="215"/>
      <c r="C20" s="216"/>
      <c r="D20" s="34" t="s">
        <v>150</v>
      </c>
      <c r="E20" s="34" t="s">
        <v>151</v>
      </c>
      <c r="F20" s="34" t="s">
        <v>152</v>
      </c>
      <c r="G20" s="34" t="s">
        <v>153</v>
      </c>
      <c r="H20" s="34" t="s">
        <v>154</v>
      </c>
      <c r="I20" s="35" t="s">
        <v>155</v>
      </c>
    </row>
    <row r="21" spans="1:9" ht="25.5" customHeight="1" thickTop="1" thickBot="1" x14ac:dyDescent="0.2">
      <c r="A21" s="214"/>
      <c r="B21" s="217" t="s">
        <v>156</v>
      </c>
      <c r="C21" s="36" t="s">
        <v>157</v>
      </c>
      <c r="D21" s="298">
        <v>26661</v>
      </c>
      <c r="E21" s="298">
        <v>11756</v>
      </c>
      <c r="F21" s="298">
        <v>16165</v>
      </c>
      <c r="G21" s="298">
        <v>12311</v>
      </c>
      <c r="H21" s="298">
        <v>25130</v>
      </c>
      <c r="I21" s="299">
        <v>7777</v>
      </c>
    </row>
    <row r="22" spans="1:9" ht="25.5" customHeight="1" thickTop="1" thickBot="1" x14ac:dyDescent="0.2">
      <c r="A22" s="214"/>
      <c r="B22" s="218"/>
      <c r="C22" s="36" t="s">
        <v>158</v>
      </c>
      <c r="D22" s="298">
        <v>15997</v>
      </c>
      <c r="E22" s="298">
        <v>7054</v>
      </c>
      <c r="F22" s="298">
        <v>9699</v>
      </c>
      <c r="G22" s="298">
        <v>7387</v>
      </c>
      <c r="H22" s="298">
        <v>17788</v>
      </c>
      <c r="I22" s="299">
        <v>6500</v>
      </c>
    </row>
    <row r="23" spans="1:9" ht="25.5" customHeight="1" thickTop="1" thickBot="1" x14ac:dyDescent="0.2">
      <c r="A23" s="214"/>
      <c r="B23" s="219" t="s">
        <v>159</v>
      </c>
      <c r="C23" s="220"/>
      <c r="D23" s="300">
        <v>5839</v>
      </c>
      <c r="E23" s="300">
        <v>2574</v>
      </c>
      <c r="F23" s="300">
        <v>3686</v>
      </c>
      <c r="G23" s="300">
        <v>2762</v>
      </c>
      <c r="H23" s="300">
        <v>6574</v>
      </c>
      <c r="I23" s="301">
        <v>2398</v>
      </c>
    </row>
    <row r="24" spans="1:9" ht="25.5" customHeight="1" thickTop="1" thickBot="1" x14ac:dyDescent="0.2">
      <c r="A24" s="214"/>
      <c r="B24" s="215"/>
      <c r="C24" s="216"/>
      <c r="D24" s="34" t="s">
        <v>160</v>
      </c>
      <c r="E24" s="34" t="s">
        <v>161</v>
      </c>
      <c r="F24" s="34" t="s">
        <v>162</v>
      </c>
      <c r="G24" s="34" t="s">
        <v>163</v>
      </c>
      <c r="H24" s="37" t="s">
        <v>164</v>
      </c>
      <c r="I24" s="35" t="s">
        <v>165</v>
      </c>
    </row>
    <row r="25" spans="1:9" ht="25.5" customHeight="1" thickTop="1" thickBot="1" x14ac:dyDescent="0.2">
      <c r="A25" s="214"/>
      <c r="B25" s="217" t="s">
        <v>156</v>
      </c>
      <c r="C25" s="36" t="s">
        <v>157</v>
      </c>
      <c r="D25" s="298">
        <v>9680</v>
      </c>
      <c r="E25" s="298">
        <v>507</v>
      </c>
      <c r="F25" s="298">
        <v>781</v>
      </c>
      <c r="G25" s="298">
        <v>4237</v>
      </c>
      <c r="H25" s="298">
        <v>7495</v>
      </c>
      <c r="I25" s="299">
        <f>D21+E21+F21+G21+H21+I21+D25+E25+F25+G25+H25</f>
        <v>122500</v>
      </c>
    </row>
    <row r="26" spans="1:9" ht="25.5" customHeight="1" thickTop="1" thickBot="1" x14ac:dyDescent="0.2">
      <c r="A26" s="214"/>
      <c r="B26" s="218"/>
      <c r="C26" s="36" t="s">
        <v>158</v>
      </c>
      <c r="D26" s="298">
        <v>5876</v>
      </c>
      <c r="E26" s="298">
        <v>305</v>
      </c>
      <c r="F26" s="298">
        <v>672</v>
      </c>
      <c r="G26" s="298">
        <v>3300</v>
      </c>
      <c r="H26" s="298">
        <v>4928</v>
      </c>
      <c r="I26" s="299">
        <f>D22+E22+F22+G22+H22+I22+D26+E26+F26+G26+H26</f>
        <v>79506</v>
      </c>
    </row>
    <row r="27" spans="1:9" ht="25.5" customHeight="1" thickTop="1" thickBot="1" x14ac:dyDescent="0.2">
      <c r="A27" s="214"/>
      <c r="B27" s="219" t="s">
        <v>159</v>
      </c>
      <c r="C27" s="220"/>
      <c r="D27" s="95">
        <v>2165</v>
      </c>
      <c r="E27" s="302">
        <v>225</v>
      </c>
      <c r="F27" s="302">
        <v>234</v>
      </c>
      <c r="G27" s="302">
        <v>1346</v>
      </c>
      <c r="H27" s="302">
        <v>1800</v>
      </c>
      <c r="I27" s="96">
        <f>D23+E23+F23+G23+H23+I23+D27+E27+F27+G27+H27</f>
        <v>29603</v>
      </c>
    </row>
    <row r="28" spans="1:9" ht="25.5" customHeight="1" thickTop="1" thickBot="1" x14ac:dyDescent="0.2">
      <c r="A28" s="214" t="s">
        <v>166</v>
      </c>
      <c r="B28" s="222"/>
      <c r="C28" s="223"/>
      <c r="D28" s="38" t="s">
        <v>167</v>
      </c>
      <c r="E28" s="38" t="s">
        <v>168</v>
      </c>
      <c r="F28" s="38" t="s">
        <v>55</v>
      </c>
      <c r="G28" s="39"/>
      <c r="H28" s="39"/>
      <c r="I28" s="40" t="s">
        <v>165</v>
      </c>
    </row>
    <row r="29" spans="1:9" ht="25.5" customHeight="1" thickTop="1" thickBot="1" x14ac:dyDescent="0.2">
      <c r="A29" s="214"/>
      <c r="B29" s="217" t="s">
        <v>156</v>
      </c>
      <c r="C29" s="36" t="s">
        <v>157</v>
      </c>
      <c r="D29" s="298">
        <v>16950</v>
      </c>
      <c r="E29" s="298">
        <v>2370</v>
      </c>
      <c r="F29" s="298">
        <v>1680</v>
      </c>
      <c r="G29" s="298"/>
      <c r="H29" s="298"/>
      <c r="I29" s="299">
        <f>D29+E29+F29</f>
        <v>21000</v>
      </c>
    </row>
    <row r="30" spans="1:9" ht="25.5" customHeight="1" thickTop="1" thickBot="1" x14ac:dyDescent="0.2">
      <c r="A30" s="214"/>
      <c r="B30" s="218"/>
      <c r="C30" s="36" t="s">
        <v>158</v>
      </c>
      <c r="D30" s="298">
        <v>12050</v>
      </c>
      <c r="E30" s="298">
        <v>1138</v>
      </c>
      <c r="F30" s="298">
        <v>1105</v>
      </c>
      <c r="G30" s="298"/>
      <c r="H30" s="298"/>
      <c r="I30" s="299">
        <f>D30+E30+F30</f>
        <v>14293</v>
      </c>
    </row>
    <row r="31" spans="1:9" ht="25.5" customHeight="1" thickTop="1" thickBot="1" x14ac:dyDescent="0.2">
      <c r="A31" s="214"/>
      <c r="B31" s="219" t="s">
        <v>159</v>
      </c>
      <c r="C31" s="220"/>
      <c r="D31" s="302">
        <v>4469</v>
      </c>
      <c r="E31" s="302">
        <v>457</v>
      </c>
      <c r="F31" s="302">
        <v>454</v>
      </c>
      <c r="G31" s="95"/>
      <c r="H31" s="95"/>
      <c r="I31" s="96">
        <f>D31+E31+F31</f>
        <v>5380</v>
      </c>
    </row>
    <row r="32" spans="1:9" ht="25.5" customHeight="1" thickTop="1" thickBot="1" x14ac:dyDescent="0.2">
      <c r="A32" s="214" t="s">
        <v>169</v>
      </c>
      <c r="B32" s="222"/>
      <c r="C32" s="223"/>
      <c r="D32" s="38" t="s">
        <v>170</v>
      </c>
      <c r="E32" s="38" t="s">
        <v>171</v>
      </c>
      <c r="F32" s="38" t="s">
        <v>172</v>
      </c>
      <c r="G32" s="38" t="s">
        <v>173</v>
      </c>
      <c r="H32" s="39"/>
      <c r="I32" s="40" t="s">
        <v>165</v>
      </c>
    </row>
    <row r="33" spans="1:9" ht="25.5" customHeight="1" thickTop="1" thickBot="1" x14ac:dyDescent="0.2">
      <c r="A33" s="214"/>
      <c r="B33" s="217" t="s">
        <v>156</v>
      </c>
      <c r="C33" s="36" t="s">
        <v>157</v>
      </c>
      <c r="D33" s="298">
        <v>28464</v>
      </c>
      <c r="E33" s="298">
        <v>16022</v>
      </c>
      <c r="F33" s="298">
        <v>6950</v>
      </c>
      <c r="G33" s="298">
        <v>9164</v>
      </c>
      <c r="H33" s="298"/>
      <c r="I33" s="299">
        <f>D33+E33+F33+G33</f>
        <v>60600</v>
      </c>
    </row>
    <row r="34" spans="1:9" ht="25.5" customHeight="1" thickTop="1" thickBot="1" x14ac:dyDescent="0.2">
      <c r="A34" s="214"/>
      <c r="B34" s="218"/>
      <c r="C34" s="36" t="s">
        <v>158</v>
      </c>
      <c r="D34" s="298">
        <v>21181</v>
      </c>
      <c r="E34" s="298">
        <v>10121</v>
      </c>
      <c r="F34" s="298">
        <v>4403</v>
      </c>
      <c r="G34" s="298">
        <v>5499</v>
      </c>
      <c r="H34" s="298"/>
      <c r="I34" s="299">
        <f t="shared" ref="I34:I35" si="0">D34+E34+F34+G34</f>
        <v>41204</v>
      </c>
    </row>
    <row r="35" spans="1:9" ht="25.5" customHeight="1" thickTop="1" thickBot="1" x14ac:dyDescent="0.2">
      <c r="A35" s="214"/>
      <c r="B35" s="219" t="s">
        <v>159</v>
      </c>
      <c r="C35" s="220"/>
      <c r="D35" s="302">
        <v>8093</v>
      </c>
      <c r="E35" s="302">
        <v>3671</v>
      </c>
      <c r="F35" s="302">
        <v>1619</v>
      </c>
      <c r="G35" s="302">
        <v>2150</v>
      </c>
      <c r="H35" s="95"/>
      <c r="I35" s="96">
        <f t="shared" si="0"/>
        <v>15533</v>
      </c>
    </row>
    <row r="36" spans="1:9" ht="25.5" customHeight="1" thickTop="1" thickBot="1" x14ac:dyDescent="0.2">
      <c r="A36" s="214" t="s">
        <v>174</v>
      </c>
      <c r="B36" s="222"/>
      <c r="C36" s="223"/>
      <c r="D36" s="38" t="s">
        <v>175</v>
      </c>
      <c r="E36" s="38" t="s">
        <v>176</v>
      </c>
      <c r="F36" s="41" t="s">
        <v>177</v>
      </c>
      <c r="G36" s="41"/>
      <c r="H36" s="39"/>
      <c r="I36" s="40" t="s">
        <v>165</v>
      </c>
    </row>
    <row r="37" spans="1:9" ht="25.5" customHeight="1" thickTop="1" thickBot="1" x14ac:dyDescent="0.2">
      <c r="A37" s="214"/>
      <c r="B37" s="217" t="s">
        <v>156</v>
      </c>
      <c r="C37" s="36" t="s">
        <v>157</v>
      </c>
      <c r="D37" s="298">
        <v>96262</v>
      </c>
      <c r="E37" s="298">
        <v>31410</v>
      </c>
      <c r="F37" s="298">
        <v>13438</v>
      </c>
      <c r="G37" s="298"/>
      <c r="H37" s="298"/>
      <c r="I37" s="299">
        <f>D37+E37+F37</f>
        <v>141110</v>
      </c>
    </row>
    <row r="38" spans="1:9" ht="25.5" customHeight="1" thickTop="1" thickBot="1" x14ac:dyDescent="0.2">
      <c r="A38" s="214"/>
      <c r="B38" s="218"/>
      <c r="C38" s="36" t="s">
        <v>158</v>
      </c>
      <c r="D38" s="298">
        <v>36379</v>
      </c>
      <c r="E38" s="298">
        <v>17071</v>
      </c>
      <c r="F38" s="298">
        <v>5826</v>
      </c>
      <c r="G38" s="298"/>
      <c r="H38" s="298"/>
      <c r="I38" s="299">
        <f>D38+E38+F38</f>
        <v>59276</v>
      </c>
    </row>
    <row r="39" spans="1:9" ht="25.5" customHeight="1" thickTop="1" x14ac:dyDescent="0.15">
      <c r="A39" s="221"/>
      <c r="B39" s="219" t="s">
        <v>159</v>
      </c>
      <c r="C39" s="220"/>
      <c r="D39" s="300">
        <v>14135</v>
      </c>
      <c r="E39" s="300">
        <v>6231</v>
      </c>
      <c r="F39" s="300">
        <v>2226</v>
      </c>
      <c r="G39" s="300"/>
      <c r="H39" s="303"/>
      <c r="I39" s="304">
        <f>D39+E39+F39</f>
        <v>22592</v>
      </c>
    </row>
    <row r="71" spans="16:25" ht="15" customHeight="1" x14ac:dyDescent="0.15">
      <c r="P71" s="1" ph="1"/>
      <c r="Y71" s="1" ph="1"/>
    </row>
  </sheetData>
  <sheetProtection selectLockedCells="1" selectUnlockedCells="1"/>
  <mergeCells count="57">
    <mergeCell ref="A36:A39"/>
    <mergeCell ref="B36:C36"/>
    <mergeCell ref="B37:B38"/>
    <mergeCell ref="B39:C39"/>
    <mergeCell ref="A28:A31"/>
    <mergeCell ref="B28:C28"/>
    <mergeCell ref="B29:B30"/>
    <mergeCell ref="B31:C31"/>
    <mergeCell ref="A32:A35"/>
    <mergeCell ref="B32:C32"/>
    <mergeCell ref="B33:B34"/>
    <mergeCell ref="B35:C35"/>
    <mergeCell ref="A20:A27"/>
    <mergeCell ref="B20:C20"/>
    <mergeCell ref="B21:B22"/>
    <mergeCell ref="B23:C23"/>
    <mergeCell ref="B24:C24"/>
    <mergeCell ref="B25:B26"/>
    <mergeCell ref="B27:C27"/>
    <mergeCell ref="H3:H4"/>
    <mergeCell ref="I3:I4"/>
    <mergeCell ref="A14:C15"/>
    <mergeCell ref="D14:D15"/>
    <mergeCell ref="E14:E15"/>
    <mergeCell ref="F14:F15"/>
    <mergeCell ref="G14:G15"/>
    <mergeCell ref="H14:H15"/>
    <mergeCell ref="I14:I15"/>
    <mergeCell ref="D3:D4"/>
    <mergeCell ref="E3:E4"/>
    <mergeCell ref="F3:F4"/>
    <mergeCell ref="G3:G4"/>
    <mergeCell ref="I10:I11"/>
    <mergeCell ref="A12:C13"/>
    <mergeCell ref="E12:E13"/>
    <mergeCell ref="F12:F13"/>
    <mergeCell ref="G12:G13"/>
    <mergeCell ref="H12:H13"/>
    <mergeCell ref="I12:I13"/>
    <mergeCell ref="A10:C11"/>
    <mergeCell ref="E10:E11"/>
    <mergeCell ref="F10:F11"/>
    <mergeCell ref="G10:G11"/>
    <mergeCell ref="H10:H11"/>
    <mergeCell ref="H6:H7"/>
    <mergeCell ref="I6:I7"/>
    <mergeCell ref="A8:C9"/>
    <mergeCell ref="E8:E9"/>
    <mergeCell ref="F8:F9"/>
    <mergeCell ref="G8:G9"/>
    <mergeCell ref="H8:H9"/>
    <mergeCell ref="I8:I9"/>
    <mergeCell ref="A3:C5"/>
    <mergeCell ref="A6:C7"/>
    <mergeCell ref="E6:E7"/>
    <mergeCell ref="F6:F7"/>
    <mergeCell ref="G6:G7"/>
  </mergeCells>
  <phoneticPr fontId="21"/>
  <printOptions horizontalCentered="1"/>
  <pageMargins left="0.59055118110236227" right="0.59055118110236227" top="0.59055118110236227" bottom="0.39370078740157483" header="0.39370078740157483" footer="0.39370078740157483"/>
  <pageSetup paperSize="9" firstPageNumber="58" fitToHeight="4" pageOrder="overThenDown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zoomScaleSheetLayoutView="70" workbookViewId="0">
      <selection activeCell="F6" sqref="F6:J31"/>
    </sheetView>
  </sheetViews>
  <sheetFormatPr defaultColWidth="10" defaultRowHeight="15" customHeight="1" x14ac:dyDescent="0.15"/>
  <cols>
    <col min="1" max="1" width="4.28515625" style="9" customWidth="1"/>
    <col min="2" max="3" width="3.5703125" style="9" customWidth="1"/>
    <col min="4" max="4" width="12.140625" style="9" customWidth="1"/>
    <col min="5" max="5" width="8.5703125" style="9" customWidth="1"/>
    <col min="6" max="10" width="13.5703125" style="9" customWidth="1"/>
    <col min="11" max="11" width="10.140625" style="9" bestFit="1" customWidth="1"/>
    <col min="12" max="16384" width="10" style="9"/>
  </cols>
  <sheetData>
    <row r="1" spans="1:10" ht="15" customHeight="1" x14ac:dyDescent="0.15">
      <c r="A1" s="4" t="s">
        <v>178</v>
      </c>
      <c r="B1" s="4"/>
      <c r="C1" s="4"/>
      <c r="D1" s="4"/>
      <c r="E1" s="4"/>
      <c r="F1" s="4"/>
      <c r="G1" s="4"/>
      <c r="H1" s="4"/>
      <c r="I1" s="4"/>
    </row>
    <row r="2" spans="1:10" ht="15" customHeight="1" x14ac:dyDescent="0.15">
      <c r="A2" s="43"/>
      <c r="B2" s="43"/>
      <c r="C2" s="43"/>
      <c r="D2" s="43"/>
      <c r="E2" s="43"/>
      <c r="F2" s="43"/>
      <c r="G2" s="43"/>
      <c r="H2" s="43"/>
      <c r="I2" s="224" t="s">
        <v>179</v>
      </c>
      <c r="J2" s="224"/>
    </row>
    <row r="3" spans="1:10" ht="15" customHeight="1" x14ac:dyDescent="0.15">
      <c r="A3" s="225" t="s">
        <v>195</v>
      </c>
      <c r="B3" s="226"/>
      <c r="C3" s="226"/>
      <c r="D3" s="226"/>
      <c r="E3" s="227"/>
      <c r="F3" s="234" t="s">
        <v>180</v>
      </c>
      <c r="G3" s="237" t="s">
        <v>181</v>
      </c>
      <c r="H3" s="237" t="s">
        <v>182</v>
      </c>
      <c r="I3" s="237" t="s">
        <v>183</v>
      </c>
      <c r="J3" s="240" t="s">
        <v>2</v>
      </c>
    </row>
    <row r="4" spans="1:10" ht="15" customHeight="1" x14ac:dyDescent="0.15">
      <c r="A4" s="228"/>
      <c r="B4" s="229"/>
      <c r="C4" s="229"/>
      <c r="D4" s="229"/>
      <c r="E4" s="230"/>
      <c r="F4" s="235"/>
      <c r="G4" s="238"/>
      <c r="H4" s="238"/>
      <c r="I4" s="238"/>
      <c r="J4" s="241"/>
    </row>
    <row r="5" spans="1:10" ht="15" customHeight="1" x14ac:dyDescent="0.15">
      <c r="A5" s="231"/>
      <c r="B5" s="232"/>
      <c r="C5" s="232"/>
      <c r="D5" s="232"/>
      <c r="E5" s="233"/>
      <c r="F5" s="236"/>
      <c r="G5" s="239"/>
      <c r="H5" s="239"/>
      <c r="I5" s="239"/>
      <c r="J5" s="242"/>
    </row>
    <row r="6" spans="1:10" ht="26.25" customHeight="1" x14ac:dyDescent="0.15">
      <c r="A6" s="243" t="s">
        <v>3</v>
      </c>
      <c r="B6" s="246" t="s">
        <v>13</v>
      </c>
      <c r="C6" s="247"/>
      <c r="D6" s="247"/>
      <c r="E6" s="248"/>
      <c r="F6" s="305">
        <v>2393113</v>
      </c>
      <c r="G6" s="306">
        <v>437922</v>
      </c>
      <c r="H6" s="306">
        <v>1294484</v>
      </c>
      <c r="I6" s="306">
        <v>2171716</v>
      </c>
      <c r="J6" s="307">
        <f>SUM(F6:I6)</f>
        <v>6297235</v>
      </c>
    </row>
    <row r="7" spans="1:10" ht="26.25" customHeight="1" x14ac:dyDescent="0.15">
      <c r="A7" s="244"/>
      <c r="B7" s="44"/>
      <c r="C7" s="45" t="s">
        <v>14</v>
      </c>
      <c r="D7" s="249" t="s">
        <v>27</v>
      </c>
      <c r="E7" s="250"/>
      <c r="F7" s="308">
        <v>2022026</v>
      </c>
      <c r="G7" s="309">
        <v>366314</v>
      </c>
      <c r="H7" s="309">
        <v>1012138</v>
      </c>
      <c r="I7" s="309">
        <v>1700615</v>
      </c>
      <c r="J7" s="310">
        <f t="shared" ref="J7:J28" si="0">SUM(F7:I7)</f>
        <v>5101093</v>
      </c>
    </row>
    <row r="8" spans="1:10" ht="26.25" customHeight="1" x14ac:dyDescent="0.15">
      <c r="A8" s="244"/>
      <c r="B8" s="46"/>
      <c r="C8" s="47"/>
      <c r="D8" s="249" t="s">
        <v>184</v>
      </c>
      <c r="E8" s="250"/>
      <c r="F8" s="308">
        <v>0</v>
      </c>
      <c r="G8" s="309">
        <v>0</v>
      </c>
      <c r="H8" s="309">
        <v>0</v>
      </c>
      <c r="I8" s="309">
        <v>0</v>
      </c>
      <c r="J8" s="310">
        <f t="shared" si="0"/>
        <v>0</v>
      </c>
    </row>
    <row r="9" spans="1:10" ht="26.25" customHeight="1" x14ac:dyDescent="0.15">
      <c r="A9" s="244"/>
      <c r="B9" s="251" t="s">
        <v>15</v>
      </c>
      <c r="C9" s="249"/>
      <c r="D9" s="249"/>
      <c r="E9" s="250"/>
      <c r="F9" s="308">
        <v>2044706</v>
      </c>
      <c r="G9" s="309">
        <v>389415</v>
      </c>
      <c r="H9" s="309">
        <v>1205126</v>
      </c>
      <c r="I9" s="309">
        <v>1790413</v>
      </c>
      <c r="J9" s="310">
        <f t="shared" si="0"/>
        <v>5429660</v>
      </c>
    </row>
    <row r="10" spans="1:10" ht="26.25" customHeight="1" x14ac:dyDescent="0.15">
      <c r="A10" s="245"/>
      <c r="B10" s="252" t="s">
        <v>185</v>
      </c>
      <c r="C10" s="253"/>
      <c r="D10" s="253"/>
      <c r="E10" s="254"/>
      <c r="F10" s="97">
        <v>348407</v>
      </c>
      <c r="G10" s="98">
        <v>48507</v>
      </c>
      <c r="H10" s="98">
        <v>89358</v>
      </c>
      <c r="I10" s="98">
        <v>381303</v>
      </c>
      <c r="J10" s="99">
        <f t="shared" si="0"/>
        <v>867575</v>
      </c>
    </row>
    <row r="11" spans="1:10" ht="26.25" customHeight="1" x14ac:dyDescent="0.15">
      <c r="A11" s="243" t="s">
        <v>4</v>
      </c>
      <c r="B11" s="255" t="s">
        <v>186</v>
      </c>
      <c r="C11" s="256"/>
      <c r="D11" s="256"/>
      <c r="E11" s="257"/>
      <c r="F11" s="305">
        <v>0</v>
      </c>
      <c r="G11" s="306">
        <v>6272</v>
      </c>
      <c r="H11" s="306">
        <v>0</v>
      </c>
      <c r="I11" s="306">
        <v>0</v>
      </c>
      <c r="J11" s="307">
        <f t="shared" si="0"/>
        <v>6272</v>
      </c>
    </row>
    <row r="12" spans="1:10" ht="26.25" customHeight="1" x14ac:dyDescent="0.15">
      <c r="A12" s="244"/>
      <c r="B12" s="258" t="s">
        <v>187</v>
      </c>
      <c r="C12" s="259"/>
      <c r="D12" s="259"/>
      <c r="E12" s="260"/>
      <c r="F12" s="308">
        <v>1240348</v>
      </c>
      <c r="G12" s="309">
        <v>203427</v>
      </c>
      <c r="H12" s="309">
        <v>854845</v>
      </c>
      <c r="I12" s="309">
        <v>2552669</v>
      </c>
      <c r="J12" s="310">
        <f t="shared" si="0"/>
        <v>4851289</v>
      </c>
    </row>
    <row r="13" spans="1:10" ht="26.25" customHeight="1" x14ac:dyDescent="0.15">
      <c r="A13" s="244"/>
      <c r="B13" s="44"/>
      <c r="C13" s="251" t="s">
        <v>188</v>
      </c>
      <c r="D13" s="249"/>
      <c r="E13" s="250"/>
      <c r="F13" s="308">
        <v>0</v>
      </c>
      <c r="G13" s="309">
        <v>0</v>
      </c>
      <c r="H13" s="309">
        <v>0</v>
      </c>
      <c r="I13" s="309">
        <v>0</v>
      </c>
      <c r="J13" s="310">
        <f t="shared" si="0"/>
        <v>0</v>
      </c>
    </row>
    <row r="14" spans="1:10" ht="26.25" customHeight="1" x14ac:dyDescent="0.15">
      <c r="A14" s="244"/>
      <c r="B14" s="44"/>
      <c r="C14" s="251" t="s">
        <v>28</v>
      </c>
      <c r="D14" s="249"/>
      <c r="E14" s="250"/>
      <c r="F14" s="308">
        <v>240348</v>
      </c>
      <c r="G14" s="309">
        <v>135644</v>
      </c>
      <c r="H14" s="309">
        <v>52990</v>
      </c>
      <c r="I14" s="309">
        <v>25902</v>
      </c>
      <c r="J14" s="310">
        <f t="shared" si="0"/>
        <v>454884</v>
      </c>
    </row>
    <row r="15" spans="1:10" ht="26.25" customHeight="1" x14ac:dyDescent="0.15">
      <c r="A15" s="244"/>
      <c r="B15" s="92"/>
      <c r="C15" s="251" t="s">
        <v>189</v>
      </c>
      <c r="D15" s="249"/>
      <c r="E15" s="250"/>
      <c r="F15" s="308">
        <v>0</v>
      </c>
      <c r="G15" s="309">
        <v>53503</v>
      </c>
      <c r="H15" s="309">
        <v>101855</v>
      </c>
      <c r="I15" s="309">
        <v>926767</v>
      </c>
      <c r="J15" s="310">
        <f t="shared" si="0"/>
        <v>1082125</v>
      </c>
    </row>
    <row r="16" spans="1:10" ht="26.25" customHeight="1" x14ac:dyDescent="0.15">
      <c r="A16" s="244"/>
      <c r="B16" s="46"/>
      <c r="C16" s="251" t="s">
        <v>255</v>
      </c>
      <c r="D16" s="249"/>
      <c r="E16" s="250"/>
      <c r="F16" s="311">
        <v>1000000</v>
      </c>
      <c r="G16" s="312">
        <v>0</v>
      </c>
      <c r="H16" s="312">
        <v>700000</v>
      </c>
      <c r="I16" s="312">
        <v>1600000</v>
      </c>
      <c r="J16" s="313">
        <f t="shared" si="0"/>
        <v>3300000</v>
      </c>
    </row>
    <row r="17" spans="1:10" ht="26.25" customHeight="1" x14ac:dyDescent="0.15">
      <c r="A17" s="245"/>
      <c r="B17" s="261" t="s">
        <v>190</v>
      </c>
      <c r="C17" s="262"/>
      <c r="D17" s="262"/>
      <c r="E17" s="263"/>
      <c r="F17" s="97">
        <v>1240348</v>
      </c>
      <c r="G17" s="98">
        <v>197155</v>
      </c>
      <c r="H17" s="98">
        <v>854845</v>
      </c>
      <c r="I17" s="98">
        <v>2552669</v>
      </c>
      <c r="J17" s="99">
        <f t="shared" si="0"/>
        <v>4845017</v>
      </c>
    </row>
    <row r="18" spans="1:10" ht="26.25" customHeight="1" x14ac:dyDescent="0.15">
      <c r="A18" s="243" t="s">
        <v>191</v>
      </c>
      <c r="B18" s="48"/>
      <c r="C18" s="256" t="s">
        <v>16</v>
      </c>
      <c r="D18" s="256"/>
      <c r="E18" s="257"/>
      <c r="F18" s="305">
        <v>144191</v>
      </c>
      <c r="G18" s="306">
        <v>50914</v>
      </c>
      <c r="H18" s="306">
        <v>99012</v>
      </c>
      <c r="I18" s="306">
        <v>233396</v>
      </c>
      <c r="J18" s="307">
        <f t="shared" si="0"/>
        <v>527513</v>
      </c>
    </row>
    <row r="19" spans="1:10" ht="26.25" customHeight="1" x14ac:dyDescent="0.15">
      <c r="A19" s="244"/>
      <c r="B19" s="47"/>
      <c r="C19" s="249" t="s">
        <v>17</v>
      </c>
      <c r="D19" s="249"/>
      <c r="E19" s="250"/>
      <c r="F19" s="308">
        <v>49530</v>
      </c>
      <c r="G19" s="309">
        <v>17715</v>
      </c>
      <c r="H19" s="309">
        <v>17354</v>
      </c>
      <c r="I19" s="309">
        <v>20126</v>
      </c>
      <c r="J19" s="310">
        <f t="shared" si="0"/>
        <v>104725</v>
      </c>
    </row>
    <row r="20" spans="1:10" ht="26.25" customHeight="1" x14ac:dyDescent="0.15">
      <c r="A20" s="244"/>
      <c r="B20" s="47"/>
      <c r="C20" s="249" t="s">
        <v>18</v>
      </c>
      <c r="D20" s="249"/>
      <c r="E20" s="250"/>
      <c r="F20" s="308">
        <v>13424</v>
      </c>
      <c r="G20" s="309">
        <v>17294</v>
      </c>
      <c r="H20" s="309">
        <v>41244</v>
      </c>
      <c r="I20" s="309">
        <v>44758</v>
      </c>
      <c r="J20" s="310">
        <f t="shared" si="0"/>
        <v>116720</v>
      </c>
    </row>
    <row r="21" spans="1:10" ht="26.25" customHeight="1" x14ac:dyDescent="0.15">
      <c r="A21" s="244"/>
      <c r="B21" s="47"/>
      <c r="C21" s="249" t="s">
        <v>19</v>
      </c>
      <c r="D21" s="249"/>
      <c r="E21" s="250"/>
      <c r="F21" s="308">
        <v>56470</v>
      </c>
      <c r="G21" s="309">
        <v>7902</v>
      </c>
      <c r="H21" s="309">
        <v>20900</v>
      </c>
      <c r="I21" s="309">
        <v>34886</v>
      </c>
      <c r="J21" s="310">
        <f t="shared" si="0"/>
        <v>120158</v>
      </c>
    </row>
    <row r="22" spans="1:10" ht="26.25" customHeight="1" x14ac:dyDescent="0.15">
      <c r="A22" s="244"/>
      <c r="B22" s="45" t="s">
        <v>5</v>
      </c>
      <c r="C22" s="249" t="s">
        <v>20</v>
      </c>
      <c r="D22" s="249"/>
      <c r="E22" s="250"/>
      <c r="F22" s="308">
        <v>0</v>
      </c>
      <c r="G22" s="309">
        <v>3324</v>
      </c>
      <c r="H22" s="309">
        <v>15675</v>
      </c>
      <c r="I22" s="309">
        <v>130983</v>
      </c>
      <c r="J22" s="310">
        <f t="shared" si="0"/>
        <v>149982</v>
      </c>
    </row>
    <row r="23" spans="1:10" ht="26.25" customHeight="1" x14ac:dyDescent="0.15">
      <c r="A23" s="244"/>
      <c r="B23" s="45" t="s">
        <v>6</v>
      </c>
      <c r="C23" s="249" t="s">
        <v>21</v>
      </c>
      <c r="D23" s="249"/>
      <c r="E23" s="250"/>
      <c r="F23" s="308">
        <v>1400699</v>
      </c>
      <c r="G23" s="309">
        <v>177233</v>
      </c>
      <c r="H23" s="309">
        <v>723724</v>
      </c>
      <c r="I23" s="309">
        <v>1080526</v>
      </c>
      <c r="J23" s="310">
        <f t="shared" si="0"/>
        <v>3382182</v>
      </c>
    </row>
    <row r="24" spans="1:10" ht="26.25" customHeight="1" x14ac:dyDescent="0.15">
      <c r="A24" s="244"/>
      <c r="B24" s="45"/>
      <c r="C24" s="249" t="s">
        <v>254</v>
      </c>
      <c r="D24" s="249"/>
      <c r="E24" s="250"/>
      <c r="F24" s="308">
        <v>185070</v>
      </c>
      <c r="G24" s="309">
        <v>69497</v>
      </c>
      <c r="H24" s="309">
        <v>106839</v>
      </c>
      <c r="I24" s="309">
        <v>137240</v>
      </c>
      <c r="J24" s="310">
        <f t="shared" si="0"/>
        <v>498646</v>
      </c>
    </row>
    <row r="25" spans="1:10" ht="26.25" customHeight="1" x14ac:dyDescent="0.15">
      <c r="A25" s="244"/>
      <c r="B25" s="47"/>
      <c r="C25" s="249" t="s">
        <v>0</v>
      </c>
      <c r="D25" s="249"/>
      <c r="E25" s="250"/>
      <c r="F25" s="308">
        <v>194468</v>
      </c>
      <c r="G25" s="309">
        <v>45536</v>
      </c>
      <c r="H25" s="309">
        <v>180378</v>
      </c>
      <c r="I25" s="309">
        <v>108498</v>
      </c>
      <c r="J25" s="310">
        <f t="shared" si="0"/>
        <v>528880</v>
      </c>
    </row>
    <row r="26" spans="1:10" ht="26.25" customHeight="1" x14ac:dyDescent="0.15">
      <c r="A26" s="244"/>
      <c r="B26" s="45" t="s">
        <v>7</v>
      </c>
      <c r="C26" s="249" t="s">
        <v>22</v>
      </c>
      <c r="D26" s="249"/>
      <c r="E26" s="250"/>
      <c r="F26" s="308">
        <v>854</v>
      </c>
      <c r="G26" s="309">
        <v>0</v>
      </c>
      <c r="H26" s="309">
        <v>0</v>
      </c>
      <c r="I26" s="309">
        <v>0</v>
      </c>
      <c r="J26" s="310">
        <f t="shared" si="0"/>
        <v>854</v>
      </c>
    </row>
    <row r="27" spans="1:10" ht="26.25" customHeight="1" x14ac:dyDescent="0.15">
      <c r="A27" s="245"/>
      <c r="B27" s="49" t="s">
        <v>8</v>
      </c>
      <c r="C27" s="253" t="s">
        <v>23</v>
      </c>
      <c r="D27" s="253"/>
      <c r="E27" s="254"/>
      <c r="F27" s="97">
        <f>F18+F19+F20+F21+F22+F23+F24+F25+F26</f>
        <v>2044706</v>
      </c>
      <c r="G27" s="98">
        <f t="shared" ref="G27:J27" si="1">G18+G19+G20+G21+G22+G23+G24+G25+G26</f>
        <v>389415</v>
      </c>
      <c r="H27" s="98">
        <f t="shared" si="1"/>
        <v>1205126</v>
      </c>
      <c r="I27" s="98">
        <f t="shared" si="1"/>
        <v>1790413</v>
      </c>
      <c r="J27" s="99">
        <f t="shared" si="1"/>
        <v>5429660</v>
      </c>
    </row>
    <row r="28" spans="1:10" ht="26.25" customHeight="1" x14ac:dyDescent="0.15">
      <c r="A28" s="50" t="s">
        <v>9</v>
      </c>
      <c r="B28" s="264" t="s">
        <v>192</v>
      </c>
      <c r="C28" s="264"/>
      <c r="D28" s="264"/>
      <c r="E28" s="42" t="s">
        <v>141</v>
      </c>
      <c r="F28" s="314">
        <v>29603</v>
      </c>
      <c r="G28" s="315">
        <v>5381</v>
      </c>
      <c r="H28" s="315">
        <v>15533</v>
      </c>
      <c r="I28" s="315">
        <v>22593</v>
      </c>
      <c r="J28" s="316">
        <f t="shared" si="0"/>
        <v>73110</v>
      </c>
    </row>
    <row r="29" spans="1:10" ht="26.25" customHeight="1" x14ac:dyDescent="0.15">
      <c r="A29" s="265" t="s">
        <v>193</v>
      </c>
      <c r="B29" s="55" t="s">
        <v>10</v>
      </c>
      <c r="C29" s="256" t="s">
        <v>24</v>
      </c>
      <c r="D29" s="256"/>
      <c r="E29" s="52" t="s">
        <v>194</v>
      </c>
      <c r="F29" s="100">
        <f>ROUND(F7/F28,0)</f>
        <v>68</v>
      </c>
      <c r="G29" s="101">
        <f>ROUND(G7/G28,0)</f>
        <v>68</v>
      </c>
      <c r="H29" s="101">
        <f>ROUND(H7/H28,0)</f>
        <v>65</v>
      </c>
      <c r="I29" s="101">
        <f>ROUND(I7/I28,0)</f>
        <v>75</v>
      </c>
      <c r="J29" s="102">
        <f>SUM(F29:I29)/4</f>
        <v>69</v>
      </c>
    </row>
    <row r="30" spans="1:10" ht="26.25" customHeight="1" x14ac:dyDescent="0.15">
      <c r="A30" s="266"/>
      <c r="B30" s="56" t="s">
        <v>11</v>
      </c>
      <c r="C30" s="249" t="s">
        <v>25</v>
      </c>
      <c r="D30" s="249"/>
      <c r="E30" s="53" t="s">
        <v>194</v>
      </c>
      <c r="F30" s="103">
        <f>ROUND((F27-F26)/F28,0)</f>
        <v>69</v>
      </c>
      <c r="G30" s="104">
        <f>ROUND((G27-G26)/G28,0)</f>
        <v>72</v>
      </c>
      <c r="H30" s="104">
        <f>ROUND((H27-H26)/H28,0)</f>
        <v>78</v>
      </c>
      <c r="I30" s="104">
        <f>ROUND((I27-I26)/I28,0)</f>
        <v>79</v>
      </c>
      <c r="J30" s="105">
        <f>SUM(F30:I30)/4</f>
        <v>74.5</v>
      </c>
    </row>
    <row r="31" spans="1:10" ht="26.25" customHeight="1" x14ac:dyDescent="0.15">
      <c r="A31" s="267"/>
      <c r="B31" s="57" t="s">
        <v>12</v>
      </c>
      <c r="C31" s="253" t="s">
        <v>26</v>
      </c>
      <c r="D31" s="253"/>
      <c r="E31" s="54" t="s">
        <v>194</v>
      </c>
      <c r="F31" s="106">
        <f>ROUND((F22+F23)/F28,0)</f>
        <v>47</v>
      </c>
      <c r="G31" s="107">
        <f>ROUND((G22+G23)/G28,0)</f>
        <v>34</v>
      </c>
      <c r="H31" s="107">
        <f>ROUND((H22+H23)/H28,0)</f>
        <v>48</v>
      </c>
      <c r="I31" s="107">
        <f>ROUND((I22+I23)/I28,0)</f>
        <v>54</v>
      </c>
      <c r="J31" s="108">
        <f>SUM(F31:I31)/4</f>
        <v>45.75</v>
      </c>
    </row>
    <row r="32" spans="1:10" ht="15" customHeight="1" x14ac:dyDescent="0.15">
      <c r="A32" s="43"/>
      <c r="B32" s="43" t="s">
        <v>257</v>
      </c>
      <c r="C32" s="43"/>
      <c r="D32" s="43"/>
      <c r="E32" s="43"/>
      <c r="F32" s="51"/>
      <c r="G32" s="51"/>
      <c r="H32" s="51"/>
      <c r="I32" s="51"/>
      <c r="J32" s="51"/>
    </row>
    <row r="33" spans="1:10" ht="15" customHeight="1" x14ac:dyDescent="0.15">
      <c r="A33" s="43"/>
      <c r="B33" s="43"/>
      <c r="C33" s="43"/>
      <c r="D33" s="43"/>
      <c r="E33" s="43"/>
      <c r="F33" s="93"/>
      <c r="G33" s="93"/>
      <c r="H33" s="93"/>
      <c r="I33" s="93"/>
      <c r="J33" s="93"/>
    </row>
    <row r="34" spans="1:10" ht="15" customHeight="1" x14ac:dyDescent="0.15">
      <c r="A34" s="43"/>
      <c r="B34" s="43"/>
      <c r="C34" s="43"/>
      <c r="D34" s="43"/>
      <c r="E34" s="43"/>
      <c r="F34" s="43"/>
      <c r="G34" s="43"/>
      <c r="H34" s="43"/>
      <c r="I34" s="43"/>
      <c r="J34" s="43"/>
    </row>
  </sheetData>
  <mergeCells count="37">
    <mergeCell ref="B28:D28"/>
    <mergeCell ref="A29:A31"/>
    <mergeCell ref="C29:D29"/>
    <mergeCell ref="C30:D30"/>
    <mergeCell ref="C31:D31"/>
    <mergeCell ref="A18:A27"/>
    <mergeCell ref="C18:E18"/>
    <mergeCell ref="C19:E19"/>
    <mergeCell ref="C20:E20"/>
    <mergeCell ref="C21:E21"/>
    <mergeCell ref="C22:E22"/>
    <mergeCell ref="C23:E23"/>
    <mergeCell ref="C25:E25"/>
    <mergeCell ref="C26:E26"/>
    <mergeCell ref="C27:E27"/>
    <mergeCell ref="C24:E24"/>
    <mergeCell ref="A11:A17"/>
    <mergeCell ref="B11:E11"/>
    <mergeCell ref="B12:E12"/>
    <mergeCell ref="C13:E13"/>
    <mergeCell ref="C14:E14"/>
    <mergeCell ref="C15:E15"/>
    <mergeCell ref="B17:E17"/>
    <mergeCell ref="C16:E16"/>
    <mergeCell ref="A6:A10"/>
    <mergeCell ref="B6:E6"/>
    <mergeCell ref="D7:E7"/>
    <mergeCell ref="D8:E8"/>
    <mergeCell ref="B9:E9"/>
    <mergeCell ref="B10:E10"/>
    <mergeCell ref="I2:J2"/>
    <mergeCell ref="A3:E5"/>
    <mergeCell ref="F3:F5"/>
    <mergeCell ref="G3:G5"/>
    <mergeCell ref="H3:H5"/>
    <mergeCell ref="I3:I5"/>
    <mergeCell ref="J3:J5"/>
  </mergeCells>
  <phoneticPr fontId="21"/>
  <printOptions horizontalCentered="1"/>
  <pageMargins left="0.59055118110236227" right="0.59055118110236227" top="0.59055118110236227" bottom="0.39370078740157483" header="0.39370078740157483" footer="0.39370078740157483"/>
  <pageSetup paperSize="9" firstPageNumber="72" pageOrder="overThenDown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zoomScaleNormal="100" zoomScaleSheetLayoutView="70" workbookViewId="0">
      <selection activeCell="L12" sqref="L12"/>
    </sheetView>
  </sheetViews>
  <sheetFormatPr defaultColWidth="10" defaultRowHeight="15" customHeight="1" x14ac:dyDescent="0.15"/>
  <cols>
    <col min="1" max="1" width="3.5703125" style="9" customWidth="1"/>
    <col min="2" max="2" width="15" style="9" customWidth="1"/>
    <col min="3" max="8" width="13.5703125" style="9" customWidth="1"/>
    <col min="9" max="11" width="10" style="9" customWidth="1"/>
    <col min="12" max="16384" width="10" style="9"/>
  </cols>
  <sheetData>
    <row r="1" spans="1:9" ht="15" customHeight="1" x14ac:dyDescent="0.15">
      <c r="A1" s="4" t="s">
        <v>196</v>
      </c>
      <c r="B1" s="4"/>
      <c r="C1" s="4"/>
      <c r="D1" s="4"/>
      <c r="E1" s="4"/>
      <c r="F1" s="4"/>
      <c r="G1" s="4"/>
      <c r="H1" s="4"/>
      <c r="I1" s="4"/>
    </row>
    <row r="2" spans="1:9" ht="15" customHeight="1" x14ac:dyDescent="0.15">
      <c r="A2" s="58"/>
      <c r="B2" s="58"/>
      <c r="C2" s="58"/>
      <c r="D2" s="58"/>
      <c r="E2" s="58"/>
      <c r="F2" s="58"/>
      <c r="G2" s="58"/>
      <c r="H2" s="59" t="s">
        <v>197</v>
      </c>
    </row>
    <row r="3" spans="1:9" ht="15" customHeight="1" x14ac:dyDescent="0.15">
      <c r="A3" s="268" t="s">
        <v>219</v>
      </c>
      <c r="B3" s="269"/>
      <c r="C3" s="75" t="s">
        <v>198</v>
      </c>
      <c r="D3" s="76" t="s">
        <v>199</v>
      </c>
      <c r="E3" s="76" t="s">
        <v>200</v>
      </c>
      <c r="F3" s="76" t="s">
        <v>201</v>
      </c>
      <c r="G3" s="76" t="s">
        <v>202</v>
      </c>
      <c r="H3" s="77" t="s">
        <v>203</v>
      </c>
    </row>
    <row r="4" spans="1:9" ht="15" customHeight="1" x14ac:dyDescent="0.15">
      <c r="A4" s="270"/>
      <c r="B4" s="271"/>
      <c r="C4" s="74" t="s">
        <v>204</v>
      </c>
      <c r="D4" s="78" t="s">
        <v>205</v>
      </c>
      <c r="E4" s="78" t="s">
        <v>206</v>
      </c>
      <c r="F4" s="78" t="s">
        <v>207</v>
      </c>
      <c r="G4" s="78" t="s">
        <v>208</v>
      </c>
      <c r="H4" s="84">
        <v>43190</v>
      </c>
    </row>
    <row r="5" spans="1:9" ht="30" customHeight="1" x14ac:dyDescent="0.15">
      <c r="A5" s="60"/>
      <c r="B5" s="61" t="s">
        <v>209</v>
      </c>
      <c r="C5" s="62">
        <v>56</v>
      </c>
      <c r="D5" s="63">
        <v>79</v>
      </c>
      <c r="E5" s="63">
        <v>69</v>
      </c>
      <c r="F5" s="63">
        <v>79</v>
      </c>
      <c r="G5" s="63">
        <v>57</v>
      </c>
      <c r="H5" s="64">
        <v>41</v>
      </c>
    </row>
    <row r="6" spans="1:9" ht="30" customHeight="1" x14ac:dyDescent="0.15">
      <c r="A6" s="65"/>
      <c r="B6" s="66" t="s">
        <v>210</v>
      </c>
      <c r="C6" s="67">
        <v>26</v>
      </c>
      <c r="D6" s="68">
        <v>28</v>
      </c>
      <c r="E6" s="68">
        <v>24</v>
      </c>
      <c r="F6" s="68">
        <v>28</v>
      </c>
      <c r="G6" s="68">
        <v>20</v>
      </c>
      <c r="H6" s="69">
        <v>15</v>
      </c>
    </row>
    <row r="7" spans="1:9" ht="15" customHeight="1" x14ac:dyDescent="0.15">
      <c r="A7" s="268" t="s">
        <v>219</v>
      </c>
      <c r="B7" s="269"/>
      <c r="C7" s="85" t="s">
        <v>251</v>
      </c>
    </row>
    <row r="8" spans="1:9" ht="15" customHeight="1" x14ac:dyDescent="0.15">
      <c r="A8" s="270"/>
      <c r="B8" s="271"/>
      <c r="C8" s="86"/>
    </row>
    <row r="9" spans="1:9" ht="30" customHeight="1" x14ac:dyDescent="0.15">
      <c r="A9" s="60"/>
      <c r="B9" s="61" t="s">
        <v>209</v>
      </c>
      <c r="C9" s="109">
        <v>36</v>
      </c>
    </row>
    <row r="10" spans="1:9" ht="30" customHeight="1" x14ac:dyDescent="0.15">
      <c r="A10" s="65"/>
      <c r="B10" s="66" t="s">
        <v>210</v>
      </c>
      <c r="C10" s="110">
        <v>14</v>
      </c>
    </row>
    <row r="11" spans="1:9" ht="30" customHeight="1" x14ac:dyDescent="0.15">
      <c r="A11" s="70"/>
      <c r="B11" s="71"/>
      <c r="C11" s="72"/>
      <c r="D11" s="72"/>
      <c r="E11" s="72"/>
      <c r="F11" s="72"/>
      <c r="G11" s="72"/>
      <c r="H11" s="72"/>
    </row>
    <row r="12" spans="1:9" ht="15" customHeight="1" x14ac:dyDescent="0.15">
      <c r="A12" s="268" t="s">
        <v>220</v>
      </c>
      <c r="B12" s="269"/>
      <c r="C12" s="75" t="s">
        <v>211</v>
      </c>
      <c r="D12" s="76" t="s">
        <v>212</v>
      </c>
      <c r="E12" s="76" t="s">
        <v>202</v>
      </c>
      <c r="F12" s="76" t="s">
        <v>213</v>
      </c>
      <c r="G12" s="76" t="s">
        <v>214</v>
      </c>
      <c r="H12" s="77" t="s">
        <v>203</v>
      </c>
    </row>
    <row r="13" spans="1:9" ht="15" customHeight="1" x14ac:dyDescent="0.15">
      <c r="A13" s="270"/>
      <c r="B13" s="271"/>
      <c r="C13" s="74" t="s">
        <v>215</v>
      </c>
      <c r="D13" s="78" t="s">
        <v>207</v>
      </c>
      <c r="E13" s="78" t="s">
        <v>216</v>
      </c>
      <c r="F13" s="80">
        <v>38077</v>
      </c>
      <c r="G13" s="78" t="s">
        <v>208</v>
      </c>
      <c r="H13" s="84">
        <v>43190</v>
      </c>
    </row>
    <row r="14" spans="1:9" ht="30" customHeight="1" x14ac:dyDescent="0.15">
      <c r="A14" s="60"/>
      <c r="B14" s="61" t="s">
        <v>209</v>
      </c>
      <c r="C14" s="62">
        <v>70</v>
      </c>
      <c r="D14" s="63">
        <v>73</v>
      </c>
      <c r="E14" s="63">
        <v>76</v>
      </c>
      <c r="F14" s="63">
        <v>63</v>
      </c>
      <c r="G14" s="63">
        <v>57</v>
      </c>
      <c r="H14" s="64">
        <v>45</v>
      </c>
    </row>
    <row r="15" spans="1:9" ht="30" customHeight="1" x14ac:dyDescent="0.15">
      <c r="A15" s="65"/>
      <c r="B15" s="66" t="s">
        <v>210</v>
      </c>
      <c r="C15" s="67">
        <v>32</v>
      </c>
      <c r="D15" s="68">
        <v>33</v>
      </c>
      <c r="E15" s="68">
        <v>33</v>
      </c>
      <c r="F15" s="68">
        <v>24</v>
      </c>
      <c r="G15" s="68">
        <v>17</v>
      </c>
      <c r="H15" s="69">
        <v>15</v>
      </c>
    </row>
    <row r="16" spans="1:9" ht="15" customHeight="1" x14ac:dyDescent="0.15">
      <c r="A16" s="268" t="s">
        <v>220</v>
      </c>
      <c r="B16" s="269"/>
      <c r="C16" s="85" t="s">
        <v>252</v>
      </c>
    </row>
    <row r="17" spans="1:8" ht="15" customHeight="1" x14ac:dyDescent="0.15">
      <c r="A17" s="270"/>
      <c r="B17" s="271"/>
      <c r="C17" s="87"/>
    </row>
    <row r="18" spans="1:8" ht="30" customHeight="1" x14ac:dyDescent="0.15">
      <c r="A18" s="60"/>
      <c r="B18" s="61" t="s">
        <v>209</v>
      </c>
      <c r="C18" s="109">
        <v>38</v>
      </c>
    </row>
    <row r="19" spans="1:8" ht="30" customHeight="1" x14ac:dyDescent="0.15">
      <c r="A19" s="65"/>
      <c r="B19" s="66" t="s">
        <v>210</v>
      </c>
      <c r="C19" s="110">
        <v>14</v>
      </c>
    </row>
    <row r="20" spans="1:8" ht="30" customHeight="1" x14ac:dyDescent="0.15">
      <c r="A20" s="70"/>
      <c r="B20" s="71"/>
      <c r="C20" s="72"/>
      <c r="D20" s="72"/>
      <c r="E20" s="72"/>
      <c r="F20" s="72"/>
      <c r="G20" s="72"/>
      <c r="H20" s="72"/>
    </row>
    <row r="21" spans="1:8" ht="15" customHeight="1" x14ac:dyDescent="0.15">
      <c r="A21" s="268" t="s">
        <v>221</v>
      </c>
      <c r="B21" s="269"/>
      <c r="C21" s="75" t="s">
        <v>217</v>
      </c>
      <c r="D21" s="76" t="s">
        <v>199</v>
      </c>
      <c r="E21" s="76" t="s">
        <v>200</v>
      </c>
      <c r="F21" s="76" t="s">
        <v>202</v>
      </c>
      <c r="G21" s="88" t="s">
        <v>203</v>
      </c>
      <c r="H21" s="77" t="s">
        <v>252</v>
      </c>
    </row>
    <row r="22" spans="1:8" ht="15" customHeight="1" x14ac:dyDescent="0.15">
      <c r="A22" s="270"/>
      <c r="B22" s="271"/>
      <c r="C22" s="74" t="s">
        <v>204</v>
      </c>
      <c r="D22" s="78" t="s">
        <v>205</v>
      </c>
      <c r="E22" s="78" t="s">
        <v>207</v>
      </c>
      <c r="F22" s="78" t="s">
        <v>208</v>
      </c>
      <c r="G22" s="89">
        <v>43190</v>
      </c>
      <c r="H22" s="79"/>
    </row>
    <row r="23" spans="1:8" ht="30" customHeight="1" x14ac:dyDescent="0.15">
      <c r="A23" s="60"/>
      <c r="B23" s="61" t="s">
        <v>209</v>
      </c>
      <c r="C23" s="62">
        <v>60</v>
      </c>
      <c r="D23" s="63">
        <v>84</v>
      </c>
      <c r="E23" s="63">
        <v>76</v>
      </c>
      <c r="F23" s="63">
        <v>57</v>
      </c>
      <c r="G23" s="90">
        <v>42</v>
      </c>
      <c r="H23" s="64">
        <v>36</v>
      </c>
    </row>
    <row r="24" spans="1:8" ht="30" customHeight="1" x14ac:dyDescent="0.15">
      <c r="A24" s="65"/>
      <c r="B24" s="66" t="s">
        <v>210</v>
      </c>
      <c r="C24" s="67">
        <v>22</v>
      </c>
      <c r="D24" s="68">
        <v>27</v>
      </c>
      <c r="E24" s="68">
        <v>25</v>
      </c>
      <c r="F24" s="68">
        <v>17</v>
      </c>
      <c r="G24" s="91">
        <v>13</v>
      </c>
      <c r="H24" s="69">
        <v>14</v>
      </c>
    </row>
    <row r="25" spans="1:8" ht="30" customHeight="1" x14ac:dyDescent="0.15">
      <c r="A25" s="70"/>
      <c r="B25" s="71"/>
      <c r="C25" s="72"/>
      <c r="D25" s="72"/>
      <c r="E25" s="72"/>
      <c r="F25" s="72"/>
      <c r="G25" s="72"/>
      <c r="H25" s="72"/>
    </row>
    <row r="26" spans="1:8" ht="15" customHeight="1" x14ac:dyDescent="0.15">
      <c r="A26" s="268" t="s">
        <v>222</v>
      </c>
      <c r="B26" s="269"/>
      <c r="C26" s="75" t="s">
        <v>218</v>
      </c>
      <c r="D26" s="88" t="s">
        <v>203</v>
      </c>
      <c r="E26" s="77" t="s">
        <v>252</v>
      </c>
      <c r="F26" s="73"/>
      <c r="G26" s="58"/>
      <c r="H26" s="58"/>
    </row>
    <row r="27" spans="1:8" ht="15" customHeight="1" x14ac:dyDescent="0.15">
      <c r="A27" s="270"/>
      <c r="B27" s="271"/>
      <c r="C27" s="74" t="s">
        <v>208</v>
      </c>
      <c r="D27" s="89">
        <v>43190</v>
      </c>
      <c r="E27" s="79"/>
      <c r="F27" s="72"/>
      <c r="G27" s="58"/>
      <c r="H27" s="58"/>
    </row>
    <row r="28" spans="1:8" ht="30" customHeight="1" x14ac:dyDescent="0.15">
      <c r="A28" s="60"/>
      <c r="B28" s="61" t="s">
        <v>209</v>
      </c>
      <c r="C28" s="62">
        <v>44</v>
      </c>
      <c r="D28" s="90">
        <v>33</v>
      </c>
      <c r="E28" s="64">
        <v>26</v>
      </c>
      <c r="F28" s="72"/>
      <c r="G28" s="58"/>
      <c r="H28" s="58"/>
    </row>
    <row r="29" spans="1:8" ht="30" customHeight="1" x14ac:dyDescent="0.15">
      <c r="A29" s="65"/>
      <c r="B29" s="66" t="s">
        <v>210</v>
      </c>
      <c r="C29" s="67">
        <v>21</v>
      </c>
      <c r="D29" s="91">
        <v>17</v>
      </c>
      <c r="E29" s="69">
        <v>16</v>
      </c>
      <c r="F29" s="72"/>
      <c r="G29" s="58"/>
      <c r="H29" s="58"/>
    </row>
    <row r="30" spans="1:8" ht="15" customHeight="1" x14ac:dyDescent="0.15">
      <c r="A30" s="58"/>
      <c r="B30" s="58"/>
      <c r="C30" s="72"/>
      <c r="D30" s="72"/>
      <c r="E30" s="72"/>
      <c r="F30" s="58"/>
      <c r="G30" s="58"/>
      <c r="H30" s="58"/>
    </row>
    <row r="31" spans="1:8" ht="15" customHeight="1" x14ac:dyDescent="0.15">
      <c r="A31" s="58"/>
      <c r="B31" s="58"/>
      <c r="C31" s="58"/>
      <c r="D31" s="58"/>
      <c r="E31" s="58"/>
      <c r="F31" s="58"/>
      <c r="G31" s="58"/>
      <c r="H31" s="58"/>
    </row>
  </sheetData>
  <mergeCells count="6">
    <mergeCell ref="A3:B4"/>
    <mergeCell ref="A12:B13"/>
    <mergeCell ref="A21:B22"/>
    <mergeCell ref="A26:B27"/>
    <mergeCell ref="A7:B8"/>
    <mergeCell ref="A16:B17"/>
  </mergeCells>
  <phoneticPr fontId="21"/>
  <printOptions horizontalCentered="1"/>
  <pageMargins left="0.59055118110236227" right="0.59055118110236227" top="0.59055118110236227" bottom="0.39370078740157483" header="0.39370078740157483" footer="0.39370078740157483"/>
  <pageSetup paperSize="9" firstPageNumber="72" pageOrder="overThenDown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topLeftCell="A8" zoomScaleNormal="100" zoomScaleSheetLayoutView="70" workbookViewId="0">
      <selection sqref="A1:H21"/>
    </sheetView>
  </sheetViews>
  <sheetFormatPr defaultColWidth="10" defaultRowHeight="15" customHeight="1" x14ac:dyDescent="0.15"/>
  <cols>
    <col min="1" max="1" width="4.28515625" style="9" customWidth="1"/>
    <col min="2" max="2" width="11.42578125" style="9" customWidth="1"/>
    <col min="3" max="3" width="12.85546875" style="9" customWidth="1"/>
    <col min="4" max="8" width="14.28515625" style="9" customWidth="1"/>
    <col min="9" max="9" width="10.140625" style="9" bestFit="1" customWidth="1"/>
    <col min="10" max="16384" width="10" style="9"/>
  </cols>
  <sheetData>
    <row r="1" spans="1:8" ht="15" customHeight="1" x14ac:dyDescent="0.15">
      <c r="A1" s="4" t="s">
        <v>223</v>
      </c>
      <c r="B1" s="4"/>
      <c r="C1" s="4"/>
      <c r="D1" s="4"/>
      <c r="E1" s="4"/>
      <c r="F1" s="4"/>
      <c r="G1" s="4"/>
    </row>
    <row r="2" spans="1:8" ht="15" customHeight="1" x14ac:dyDescent="0.15">
      <c r="A2" s="43"/>
      <c r="B2" s="43"/>
      <c r="C2" s="43"/>
      <c r="D2" s="43"/>
      <c r="E2" s="43"/>
      <c r="F2" s="43"/>
      <c r="G2" s="224"/>
      <c r="H2" s="224"/>
    </row>
    <row r="3" spans="1:8" ht="15" customHeight="1" x14ac:dyDescent="0.15">
      <c r="A3" s="225" t="s">
        <v>195</v>
      </c>
      <c r="B3" s="226"/>
      <c r="C3" s="227"/>
      <c r="D3" s="234" t="s">
        <v>180</v>
      </c>
      <c r="E3" s="237" t="s">
        <v>181</v>
      </c>
      <c r="F3" s="237" t="s">
        <v>182</v>
      </c>
      <c r="G3" s="237" t="s">
        <v>183</v>
      </c>
      <c r="H3" s="240" t="s">
        <v>2</v>
      </c>
    </row>
    <row r="4" spans="1:8" ht="15" customHeight="1" x14ac:dyDescent="0.15">
      <c r="A4" s="228"/>
      <c r="B4" s="229"/>
      <c r="C4" s="230"/>
      <c r="D4" s="235"/>
      <c r="E4" s="238"/>
      <c r="F4" s="238"/>
      <c r="G4" s="238"/>
      <c r="H4" s="241"/>
    </row>
    <row r="5" spans="1:8" ht="15" customHeight="1" x14ac:dyDescent="0.15">
      <c r="A5" s="231"/>
      <c r="B5" s="232"/>
      <c r="C5" s="233"/>
      <c r="D5" s="236"/>
      <c r="E5" s="239"/>
      <c r="F5" s="239"/>
      <c r="G5" s="239"/>
      <c r="H5" s="242"/>
    </row>
    <row r="6" spans="1:8" ht="37.5" customHeight="1" x14ac:dyDescent="0.15">
      <c r="A6" s="275" t="s">
        <v>224</v>
      </c>
      <c r="B6" s="278" t="s">
        <v>225</v>
      </c>
      <c r="C6" s="81" t="s">
        <v>226</v>
      </c>
      <c r="D6" s="111" t="s">
        <v>227</v>
      </c>
      <c r="E6" s="112" t="s">
        <v>227</v>
      </c>
      <c r="F6" s="113">
        <v>64500</v>
      </c>
      <c r="G6" s="113">
        <v>33700</v>
      </c>
      <c r="H6" s="114">
        <f>SUM(F6:G6)</f>
        <v>98200</v>
      </c>
    </row>
    <row r="7" spans="1:8" ht="37.5" customHeight="1" x14ac:dyDescent="0.15">
      <c r="A7" s="276"/>
      <c r="B7" s="279"/>
      <c r="C7" s="82" t="s">
        <v>228</v>
      </c>
      <c r="D7" s="115">
        <v>131700</v>
      </c>
      <c r="E7" s="116">
        <v>22500</v>
      </c>
      <c r="F7" s="117" t="s">
        <v>227</v>
      </c>
      <c r="G7" s="116">
        <v>118000</v>
      </c>
      <c r="H7" s="118">
        <f>D7+E7+G7</f>
        <v>272200</v>
      </c>
    </row>
    <row r="8" spans="1:8" ht="37.5" customHeight="1" x14ac:dyDescent="0.15">
      <c r="A8" s="276"/>
      <c r="B8" s="279" t="s">
        <v>229</v>
      </c>
      <c r="C8" s="94" t="s">
        <v>230</v>
      </c>
      <c r="D8" s="119" t="s">
        <v>231</v>
      </c>
      <c r="E8" s="120" t="s">
        <v>232</v>
      </c>
      <c r="F8" s="120" t="s">
        <v>233</v>
      </c>
      <c r="G8" s="120" t="s">
        <v>234</v>
      </c>
      <c r="H8" s="121" t="s">
        <v>1</v>
      </c>
    </row>
    <row r="9" spans="1:8" ht="37.5" customHeight="1" x14ac:dyDescent="0.15">
      <c r="A9" s="276"/>
      <c r="B9" s="279"/>
      <c r="C9" s="82" t="s">
        <v>235</v>
      </c>
      <c r="D9" s="122">
        <v>1.524</v>
      </c>
      <c r="E9" s="123">
        <v>0.26100000000000001</v>
      </c>
      <c r="F9" s="123">
        <v>0.32400000000000001</v>
      </c>
      <c r="G9" s="123">
        <v>0.36899999999999999</v>
      </c>
      <c r="H9" s="124">
        <f>SUM(D9:G9)</f>
        <v>2.4779999999999998</v>
      </c>
    </row>
    <row r="10" spans="1:8" ht="37.5" customHeight="1" x14ac:dyDescent="0.15">
      <c r="A10" s="276"/>
      <c r="B10" s="279"/>
      <c r="C10" s="94" t="s">
        <v>230</v>
      </c>
      <c r="D10" s="125" t="s">
        <v>227</v>
      </c>
      <c r="E10" s="126" t="s">
        <v>227</v>
      </c>
      <c r="F10" s="120" t="s">
        <v>236</v>
      </c>
      <c r="G10" s="120" t="s">
        <v>237</v>
      </c>
      <c r="H10" s="121" t="s">
        <v>1</v>
      </c>
    </row>
    <row r="11" spans="1:8" ht="37.5" customHeight="1" x14ac:dyDescent="0.15">
      <c r="A11" s="277"/>
      <c r="B11" s="280"/>
      <c r="C11" s="83" t="s">
        <v>238</v>
      </c>
      <c r="D11" s="127" t="s">
        <v>227</v>
      </c>
      <c r="E11" s="128" t="s">
        <v>227</v>
      </c>
      <c r="F11" s="129">
        <v>0.42199999999999999</v>
      </c>
      <c r="G11" s="129">
        <v>1.1200000000000001</v>
      </c>
      <c r="H11" s="130">
        <f>SUM(F11:G11)</f>
        <v>1.542</v>
      </c>
    </row>
    <row r="12" spans="1:8" ht="37.5" customHeight="1" x14ac:dyDescent="0.15">
      <c r="A12" s="275" t="s">
        <v>239</v>
      </c>
      <c r="B12" s="281" t="s">
        <v>240</v>
      </c>
      <c r="C12" s="81" t="s">
        <v>241</v>
      </c>
      <c r="D12" s="131">
        <v>16</v>
      </c>
      <c r="E12" s="113">
        <v>8</v>
      </c>
      <c r="F12" s="113">
        <v>18</v>
      </c>
      <c r="G12" s="132">
        <v>24</v>
      </c>
      <c r="H12" s="114">
        <f>SUM(D12:G12)</f>
        <v>66</v>
      </c>
    </row>
    <row r="13" spans="1:8" ht="37.5" customHeight="1" x14ac:dyDescent="0.15">
      <c r="A13" s="276"/>
      <c r="B13" s="282"/>
      <c r="C13" s="82" t="s">
        <v>242</v>
      </c>
      <c r="D13" s="115">
        <v>122500</v>
      </c>
      <c r="E13" s="116">
        <v>21000</v>
      </c>
      <c r="F13" s="116">
        <v>60600</v>
      </c>
      <c r="G13" s="133">
        <v>141110</v>
      </c>
      <c r="H13" s="118">
        <f>SUM(D13:G13)</f>
        <v>345210</v>
      </c>
    </row>
    <row r="14" spans="1:8" ht="37.5" customHeight="1" x14ac:dyDescent="0.15">
      <c r="A14" s="276"/>
      <c r="B14" s="282" t="s">
        <v>243</v>
      </c>
      <c r="C14" s="82" t="s">
        <v>244</v>
      </c>
      <c r="D14" s="115">
        <v>2</v>
      </c>
      <c r="E14" s="116">
        <v>2</v>
      </c>
      <c r="F14" s="116">
        <v>4</v>
      </c>
      <c r="G14" s="133">
        <v>4</v>
      </c>
      <c r="H14" s="118">
        <f>SUM(D14:G14)</f>
        <v>12</v>
      </c>
    </row>
    <row r="15" spans="1:8" ht="37.5" customHeight="1" x14ac:dyDescent="0.15">
      <c r="A15" s="277"/>
      <c r="B15" s="286"/>
      <c r="C15" s="83" t="s">
        <v>245</v>
      </c>
      <c r="D15" s="134">
        <v>10260</v>
      </c>
      <c r="E15" s="135">
        <v>1926</v>
      </c>
      <c r="F15" s="135">
        <v>5284</v>
      </c>
      <c r="G15" s="136">
        <v>13058</v>
      </c>
      <c r="H15" s="137">
        <f>SUM(D15:G15)</f>
        <v>30528</v>
      </c>
    </row>
    <row r="16" spans="1:8" ht="37.5" customHeight="1" x14ac:dyDescent="0.15">
      <c r="A16" s="275" t="s">
        <v>246</v>
      </c>
      <c r="B16" s="278" t="s">
        <v>247</v>
      </c>
      <c r="C16" s="285"/>
      <c r="D16" s="131">
        <v>2669</v>
      </c>
      <c r="E16" s="138">
        <v>0</v>
      </c>
      <c r="F16" s="113">
        <v>1256</v>
      </c>
      <c r="G16" s="132">
        <v>4880</v>
      </c>
      <c r="H16" s="114">
        <f>SUM(D16+F16+G16)</f>
        <v>8805</v>
      </c>
    </row>
    <row r="17" spans="1:8" ht="37.5" customHeight="1" x14ac:dyDescent="0.15">
      <c r="A17" s="276"/>
      <c r="B17" s="279" t="s">
        <v>248</v>
      </c>
      <c r="C17" s="283"/>
      <c r="D17" s="139">
        <v>0</v>
      </c>
      <c r="E17" s="116">
        <v>3314</v>
      </c>
      <c r="F17" s="116">
        <v>9468</v>
      </c>
      <c r="G17" s="133">
        <v>8524</v>
      </c>
      <c r="H17" s="118">
        <f>SUM(E17:G17)</f>
        <v>21306</v>
      </c>
    </row>
    <row r="18" spans="1:8" ht="37.5" customHeight="1" x14ac:dyDescent="0.15">
      <c r="A18" s="277"/>
      <c r="B18" s="280" t="s">
        <v>249</v>
      </c>
      <c r="C18" s="284"/>
      <c r="D18" s="140">
        <v>0</v>
      </c>
      <c r="E18" s="135">
        <v>68</v>
      </c>
      <c r="F18" s="135">
        <v>8503</v>
      </c>
      <c r="G18" s="136">
        <v>525</v>
      </c>
      <c r="H18" s="137">
        <f>SUM(E18:G18)</f>
        <v>9096</v>
      </c>
    </row>
    <row r="19" spans="1:8" ht="37.5" customHeight="1" x14ac:dyDescent="0.15">
      <c r="A19" s="272" t="s">
        <v>250</v>
      </c>
      <c r="B19" s="278" t="s">
        <v>248</v>
      </c>
      <c r="C19" s="285"/>
      <c r="D19" s="131">
        <v>65923</v>
      </c>
      <c r="E19" s="113">
        <v>11716</v>
      </c>
      <c r="F19" s="113">
        <v>39922</v>
      </c>
      <c r="G19" s="132">
        <v>47957</v>
      </c>
      <c r="H19" s="114">
        <f>SUM(D19:G19)</f>
        <v>165518</v>
      </c>
    </row>
    <row r="20" spans="1:8" ht="37.5" customHeight="1" x14ac:dyDescent="0.15">
      <c r="A20" s="273"/>
      <c r="B20" s="279" t="s">
        <v>249</v>
      </c>
      <c r="C20" s="283"/>
      <c r="D20" s="115">
        <v>47348</v>
      </c>
      <c r="E20" s="116">
        <v>379</v>
      </c>
      <c r="F20" s="116">
        <v>4925</v>
      </c>
      <c r="G20" s="133">
        <v>9110</v>
      </c>
      <c r="H20" s="118">
        <f>SUM(D20:G20)</f>
        <v>61762</v>
      </c>
    </row>
    <row r="21" spans="1:8" ht="37.5" customHeight="1" x14ac:dyDescent="0.15">
      <c r="A21" s="274"/>
      <c r="B21" s="239" t="s">
        <v>256</v>
      </c>
      <c r="C21" s="242"/>
      <c r="D21" s="317">
        <v>0</v>
      </c>
      <c r="E21" s="318">
        <v>0</v>
      </c>
      <c r="F21" s="318">
        <v>34</v>
      </c>
      <c r="G21" s="319">
        <v>0</v>
      </c>
      <c r="H21" s="320">
        <f>SUM(D21:G21)</f>
        <v>34</v>
      </c>
    </row>
  </sheetData>
  <mergeCells count="21">
    <mergeCell ref="B19:C19"/>
    <mergeCell ref="B20:C20"/>
    <mergeCell ref="B16:C16"/>
    <mergeCell ref="B14:B15"/>
    <mergeCell ref="A16:A18"/>
    <mergeCell ref="B21:C21"/>
    <mergeCell ref="A19:A21"/>
    <mergeCell ref="G2:H2"/>
    <mergeCell ref="A3:C5"/>
    <mergeCell ref="D3:D5"/>
    <mergeCell ref="E3:E5"/>
    <mergeCell ref="F3:F5"/>
    <mergeCell ref="G3:G5"/>
    <mergeCell ref="H3:H5"/>
    <mergeCell ref="A6:A11"/>
    <mergeCell ref="B6:B7"/>
    <mergeCell ref="B8:B11"/>
    <mergeCell ref="A12:A15"/>
    <mergeCell ref="B12:B13"/>
    <mergeCell ref="B17:C17"/>
    <mergeCell ref="B18:C18"/>
  </mergeCells>
  <phoneticPr fontId="21"/>
  <printOptions horizontalCentered="1"/>
  <pageMargins left="0.59055118110236227" right="0.59055118110236227" top="0.59055118110236227" bottom="0.39370078740157483" header="0.39370078740157483" footer="0.39370078740157483"/>
  <pageSetup paperSize="9" firstPageNumber="72" pageOrder="overThenDown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1図</vt:lpstr>
      <vt:lpstr>2計画</vt:lpstr>
      <vt:lpstr>3-4供給</vt:lpstr>
      <vt:lpstr>5財務</vt:lpstr>
      <vt:lpstr>6料金</vt:lpstr>
      <vt:lpstr>7施設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2023-05-09T04:14:49Z</cp:lastPrinted>
  <dcterms:created xsi:type="dcterms:W3CDTF">2012-03-30T02:05:58Z</dcterms:created>
  <dcterms:modified xsi:type="dcterms:W3CDTF">2023-05-09T04:14:55Z</dcterms:modified>
</cp:coreProperties>
</file>