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4.131.61\jougesuido\◆部内各課共有ホルダ－\02_経営企画課\経理係\39　経営比較分析表\R2\下水\"/>
    </mc:Choice>
  </mc:AlternateContent>
  <workbookProtection workbookAlgorithmName="SHA-512" workbookHashValue="F+9nlbIB0W8pv20OdujymEyqfiIe/mAFSW1ypPM+piHK3b+7QSJkwEJsWyit7sa5bsCukulE9Yn8iQbDou9Bqw==" workbookSaltValue="RwQ108ZlVkdrAkEJFFEnFw==" workbookSpinCount="100000" lockStructure="1"/>
  <bookViews>
    <workbookView xWindow="0" yWindow="0" windowWidth="20490" windowHeight="7155"/>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<sst xmlns="http://schemas.openxmlformats.org/spreadsheetml/2006/main" count="236" uniqueCount="116">
  <si>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</si>
  <si>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</si>
  <si>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</si>
  <si>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</si>
  <si>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</si>
  <si>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</si>
  <si>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</si>
  <si>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</si>
  <si>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</si>
  <si>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</si>
  <si>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</si>
  <si>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</si>
  <si>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</si>
  <si>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</si>
  <si>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</si>
  <si>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</si>
  <si>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</si>
  <si>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</si>
  <si>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</si>
  <si>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</si>
  <si>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</si>
  <si>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</si>
  <si>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</si>
  <si>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</si>
  <si>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</si>
  <si>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</si>
  <si>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</si>
  <si>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</si>
  <si>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</si>
  <si>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</si>
  <si>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</si>
  <si>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</si>
  <si>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</si>
  <si>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</si>
  <si>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</si>
  <si>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</si>
  <si>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</si>
  <si>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</si>
  <si>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</si>
  <si>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</si>
  <si>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</si>
  <si>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</si>
  <si>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</si>
  <si>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</si>
  <si>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</si>
  <si>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</si>
  <si>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</si>
  <si>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</si>
  <si>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</si>
  <si>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</si>
  <si>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</si>
  <si>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</si>
  <si>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</si>
  <si>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</si>
  <si>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</si>
  <si>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</si>
  <si>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</si>
  <si>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</si>
  <si>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</si>
  <si>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</si>
  <si>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</si>
  <si>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</si>
  <si>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</si>
  <si>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</si>
  <si>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</si>
  <si>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</si>
  <si>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</si>
  <si>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</si>
  <si>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</si>
  <si>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</si>
  <si>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</si>
  <si>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</si>
  <si>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</si>
  <si>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</si>
  <si>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</si>
  <si>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</si>
  <si>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</si>
  <si>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</si>
  <si>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</si>
  <si>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</si>
  <si>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</si>
  <si>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</si>
  <si>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</si>
  <si>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</si>
  <si>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</si>
  <si>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</si>
  <si>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</si>
  <si>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</si>
  <si>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</si>
  <si>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</si>
  <si>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</si>
  <si>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</si>
  <si>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</si>
  <si>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</si>
  <si>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</si>
  <si>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</si>
  <si>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</si>
  <si>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</si>
  <si>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</si>
  <si>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</si>
  <si>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</si>
  <si>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</si>
  <si>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</si>
  <si>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</si>
  <si>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</si>
  <si>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</si>
  <si>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</si>
  <si>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</si>
  <si>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</si>
  <si>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</si>
  <si>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</si>
  <si>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</si>
  <si>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</si>
  <si>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本市の下水道事業は、汚水管整備を概ね終えており、今後は短期間で集中的に整備してきた施設の更新時期を迎えることになる。そのような状況でも収益の大幅な増加は見込めないことから厳しい経営状況になることが予想される。
  将来にわたって安定的な公共下水道のサービスをお客さまに提供するためには、更なる費用の削減や多額の企業債残高の縮減を図りながら、ストックマネジメント計画に基づく効率的かつ計画的な設備投資を行うことによる費用の平準化、職員数の適正化や水洗化率の向上等、健全経営の維持に努めるとともに、職員一人ひとりがお客様の視点に立ち、更なるサービス向上に取り組んでいく。
</t>
    <rPh sb="150" eb="152">
      <t>サクゲン</t>
    </rPh>
    <phoneticPr fontId="4"/>
  </si>
  <si>
    <t>　経常収支比率については収支均衡となっており、経常費用を下水道使用料や一般会計負担金で賄うことが出来ている。
　経費回収率については100％で推移していることから、維持管理費を下水道使用料で賄うことが出来ており、汚水処理原価についても類似団体よりも低い水準となっている。
　流動比率については短期間で集中的に汚水管の整備を実施してきたことにより、1年以内に支払うべき企業債償還金が多いため、類似団体よりも低くなっている。また、企業債残高対事業規模比率についても、企業債未償還残高が多いため、類似団体よりも高い数値で推移している。企業債残高の減少率よりも営業収益の減少率が大きかったため、わずかに比率が悪くなっているが、新たな企業債借入れを償還額以内に抑えることにより企業債未償還残高は減少傾向にある。　
　水洗化率の上昇は、分母となる処理区域内人口の減少による影響が大きいが、未接続解消に向け、接続工事の費用に対する支援制度のPRや、普及相談員による未接続家庭への訪問等での啓発活動を継続的に取り組んでいく。</t>
    <rPh sb="82" eb="84">
      <t>イジ</t>
    </rPh>
    <rPh sb="84" eb="87">
      <t>カンリヒ</t>
    </rPh>
    <rPh sb="88" eb="91">
      <t>ゲスイドウ</t>
    </rPh>
    <rPh sb="91" eb="94">
      <t>シヨウリョウ</t>
    </rPh>
    <rPh sb="95" eb="96">
      <t>マカナ</t>
    </rPh>
    <rPh sb="100" eb="102">
      <t>デキ</t>
    </rPh>
    <rPh sb="358" eb="360">
      <t>ジョウショウ</t>
    </rPh>
    <rPh sb="362" eb="364">
      <t>ブンボ</t>
    </rPh>
    <rPh sb="367" eb="369">
      <t>ショリ</t>
    </rPh>
    <rPh sb="369" eb="370">
      <t>ク</t>
    </rPh>
    <rPh sb="370" eb="372">
      <t>イキナイ</t>
    </rPh>
    <rPh sb="372" eb="374">
      <t>ジンコウ</t>
    </rPh>
    <rPh sb="375" eb="377">
      <t>ゲンショウ</t>
    </rPh>
    <rPh sb="380" eb="382">
      <t>エイキョウ</t>
    </rPh>
    <rPh sb="383" eb="384">
      <t>オオ</t>
    </rPh>
    <rPh sb="388" eb="391">
      <t>ミセツゾク</t>
    </rPh>
    <rPh sb="391" eb="393">
      <t>カイショウ</t>
    </rPh>
    <rPh sb="394" eb="395">
      <t>ム</t>
    </rPh>
    <phoneticPr fontId="4"/>
  </si>
  <si>
    <t xml:space="preserve">  有形固定資産減価償却率は上昇傾向で推移しているものの、法定耐用年数を超過した管渠はないため、管渠老朽化率が0％となっている。
　Ｒ元年度は損傷の見つかった汚水管渠の更生工事を行ったため、管渠改善率が0.07％となっている。</t>
    <rPh sb="67" eb="68">
      <t>ガン</t>
    </rPh>
    <rPh sb="68" eb="70">
      <t>ネンド</t>
    </rPh>
    <rPh sb="95" eb="97">
      <t>カンキョ</t>
    </rPh>
    <rPh sb="97" eb="99">
      <t>カイゼン</t>
    </rPh>
    <rPh sb="99" eb="100">
      <t>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</si>
</sst>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quot;-&quot;">
                  <c:v>7.0000000000000007E-2</c:v>
                </c:pt>
              </c:numCache>
            </c:numRef>
          </c:val>
          <c:extLst>
            <c:ext xmlns:c16="http://schemas.microsoft.com/office/drawing/2014/chart" uri="{C3380CC4-5D6E-409C-BE32-E72D297353CC}">
              <c16:uniqueId val="{00000000-4730-40AF-8911-55C6191CF92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4730-40AF-8911-55C6191CF92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E4F-4288-AEC1-8C85C41FC0B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1E4F-4288-AEC1-8C85C41FC0B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79.209999999999994</c:v>
                </c:pt>
                <c:pt idx="1">
                  <c:v>82.28</c:v>
                </c:pt>
                <c:pt idx="2">
                  <c:v>85.89</c:v>
                </c:pt>
                <c:pt idx="3">
                  <c:v>86.46</c:v>
                </c:pt>
                <c:pt idx="4">
                  <c:v>87.19</c:v>
                </c:pt>
              </c:numCache>
            </c:numRef>
          </c:val>
          <c:extLst>
            <c:ext xmlns:c16="http://schemas.microsoft.com/office/drawing/2014/chart" uri="{C3380CC4-5D6E-409C-BE32-E72D297353CC}">
              <c16:uniqueId val="{00000000-3E9A-4AC2-8CDA-31BBF5D6FE8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3E9A-4AC2-8CDA-31BBF5D6FE8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4F8-45DC-A6F4-65698773CAA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100.94</c:v>
                </c:pt>
                <c:pt idx="1">
                  <c:v>100.85</c:v>
                </c:pt>
                <c:pt idx="2">
                  <c:v>102.13</c:v>
                </c:pt>
                <c:pt idx="3">
                  <c:v>101.72</c:v>
                </c:pt>
                <c:pt idx="4">
                  <c:v>102.73</c:v>
                </c:pt>
              </c:numCache>
            </c:numRef>
          </c:val>
          <c:smooth val="0"/>
          <c:extLst>
            <c:ext xmlns:c16="http://schemas.microsoft.com/office/drawing/2014/chart" uri="{C3380CC4-5D6E-409C-BE32-E72D297353CC}">
              <c16:uniqueId val="{00000001-04F8-45DC-A6F4-65698773CAA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22.71</c:v>
                </c:pt>
                <c:pt idx="1">
                  <c:v>26.01</c:v>
                </c:pt>
                <c:pt idx="2">
                  <c:v>28.77</c:v>
                </c:pt>
                <c:pt idx="3">
                  <c:v>31</c:v>
                </c:pt>
                <c:pt idx="4">
                  <c:v>33.08</c:v>
                </c:pt>
              </c:numCache>
            </c:numRef>
          </c:val>
          <c:extLst>
            <c:ext xmlns:c16="http://schemas.microsoft.com/office/drawing/2014/chart" uri="{C3380CC4-5D6E-409C-BE32-E72D297353CC}">
              <c16:uniqueId val="{00000000-E63A-49DB-8540-F53AB4E6267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22.79</c:v>
                </c:pt>
                <c:pt idx="1">
                  <c:v>22.77</c:v>
                </c:pt>
                <c:pt idx="2">
                  <c:v>23.93</c:v>
                </c:pt>
                <c:pt idx="3">
                  <c:v>24.68</c:v>
                </c:pt>
                <c:pt idx="4">
                  <c:v>24.68</c:v>
                </c:pt>
              </c:numCache>
            </c:numRef>
          </c:val>
          <c:smooth val="0"/>
          <c:extLst>
            <c:ext xmlns:c16="http://schemas.microsoft.com/office/drawing/2014/chart" uri="{C3380CC4-5D6E-409C-BE32-E72D297353CC}">
              <c16:uniqueId val="{00000001-E63A-49DB-8540-F53AB4E6267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881-4901-AD4B-CF972CA5708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0.04</c:v>
                </c:pt>
                <c:pt idx="1">
                  <c:v>0</c:v>
                </c:pt>
                <c:pt idx="2">
                  <c:v>0</c:v>
                </c:pt>
                <c:pt idx="3" formatCode="#,##0.00;&quot;△&quot;#,##0.00;&quot;-&quot;">
                  <c:v>0.01</c:v>
                </c:pt>
                <c:pt idx="4" formatCode="#,##0.00;&quot;△&quot;#,##0.00;&quot;-&quot;">
                  <c:v>8.6199999999999992</c:v>
                </c:pt>
              </c:numCache>
            </c:numRef>
          </c:val>
          <c:smooth val="0"/>
          <c:extLst>
            <c:ext xmlns:c16="http://schemas.microsoft.com/office/drawing/2014/chart" uri="{C3380CC4-5D6E-409C-BE32-E72D297353CC}">
              <c16:uniqueId val="{00000001-2881-4901-AD4B-CF972CA5708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6FB-49BA-B59E-3A2883BD135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101.85</c:v>
                </c:pt>
                <c:pt idx="1">
                  <c:v>110.77</c:v>
                </c:pt>
                <c:pt idx="2">
                  <c:v>109.51</c:v>
                </c:pt>
                <c:pt idx="3">
                  <c:v>112.88</c:v>
                </c:pt>
                <c:pt idx="4">
                  <c:v>94.97</c:v>
                </c:pt>
              </c:numCache>
            </c:numRef>
          </c:val>
          <c:smooth val="0"/>
          <c:extLst>
            <c:ext xmlns:c16="http://schemas.microsoft.com/office/drawing/2014/chart" uri="{C3380CC4-5D6E-409C-BE32-E72D297353CC}">
              <c16:uniqueId val="{00000001-A6FB-49BA-B59E-3A2883BD135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9.91</c:v>
                </c:pt>
                <c:pt idx="1">
                  <c:v>7.37</c:v>
                </c:pt>
                <c:pt idx="2">
                  <c:v>6.96</c:v>
                </c:pt>
                <c:pt idx="3">
                  <c:v>3.66</c:v>
                </c:pt>
                <c:pt idx="4">
                  <c:v>3.37</c:v>
                </c:pt>
              </c:numCache>
            </c:numRef>
          </c:val>
          <c:extLst>
            <c:ext xmlns:c16="http://schemas.microsoft.com/office/drawing/2014/chart" uri="{C3380CC4-5D6E-409C-BE32-E72D297353CC}">
              <c16:uniqueId val="{00000000-9B5D-493A-B714-0150F3B65A1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49.07</c:v>
                </c:pt>
                <c:pt idx="1">
                  <c:v>46.78</c:v>
                </c:pt>
                <c:pt idx="2">
                  <c:v>47.44</c:v>
                </c:pt>
                <c:pt idx="3">
                  <c:v>49.18</c:v>
                </c:pt>
                <c:pt idx="4">
                  <c:v>47.72</c:v>
                </c:pt>
              </c:numCache>
            </c:numRef>
          </c:val>
          <c:smooth val="0"/>
          <c:extLst>
            <c:ext xmlns:c16="http://schemas.microsoft.com/office/drawing/2014/chart" uri="{C3380CC4-5D6E-409C-BE32-E72D297353CC}">
              <c16:uniqueId val="{00000001-9B5D-493A-B714-0150F3B65A1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2342.83</c:v>
                </c:pt>
                <c:pt idx="1">
                  <c:v>2342.58</c:v>
                </c:pt>
                <c:pt idx="2">
                  <c:v>2217.52</c:v>
                </c:pt>
                <c:pt idx="3">
                  <c:v>2168.06</c:v>
                </c:pt>
                <c:pt idx="4">
                  <c:v>2180.7399999999998</c:v>
                </c:pt>
              </c:numCache>
            </c:numRef>
          </c:val>
          <c:extLst>
            <c:ext xmlns:c16="http://schemas.microsoft.com/office/drawing/2014/chart" uri="{C3380CC4-5D6E-409C-BE32-E72D297353CC}">
              <c16:uniqueId val="{00000000-5AA1-4DB1-B480-2B415CE7A51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5AA1-4DB1-B480-2B415CE7A51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83.97</c:v>
                </c:pt>
                <c:pt idx="1">
                  <c:v>100</c:v>
                </c:pt>
                <c:pt idx="2">
                  <c:v>100</c:v>
                </c:pt>
                <c:pt idx="3">
                  <c:v>100</c:v>
                </c:pt>
                <c:pt idx="4">
                  <c:v>100</c:v>
                </c:pt>
              </c:numCache>
            </c:numRef>
          </c:val>
          <c:extLst>
            <c:ext xmlns:c16="http://schemas.microsoft.com/office/drawing/2014/chart" uri="{C3380CC4-5D6E-409C-BE32-E72D297353CC}">
              <c16:uniqueId val="{00000000-34C9-440F-9DED-FFDCE686563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34C9-440F-9DED-FFDCE686563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219.48</c:v>
                </c:pt>
                <c:pt idx="1">
                  <c:v>184.18</c:v>
                </c:pt>
                <c:pt idx="2">
                  <c:v>184.01</c:v>
                </c:pt>
                <c:pt idx="3">
                  <c:v>183.59</c:v>
                </c:pt>
                <c:pt idx="4">
                  <c:v>183.44</c:v>
                </c:pt>
              </c:numCache>
            </c:numRef>
          </c:val>
          <c:extLst>
            <c:ext xmlns:c16="http://schemas.microsoft.com/office/drawing/2014/chart" uri="{C3380CC4-5D6E-409C-BE32-E72D297353CC}">
              <c16:uniqueId val="{00000000-F3F7-4FBF-8E1E-C1CC65E75D4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F3F7-4FBF-8E1E-C1CC65E75D4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B59" zoomScale="90" zoomScaleNormal="9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山形市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自治体職員</v>
      </c>
      <c r="AE8" s="50"/>
      <c r="AF8" s="50"/>
      <c r="AG8" s="50"/>
      <c r="AH8" s="50"/>
      <c r="AI8" s="50"/>
      <c r="AJ8" s="50"/>
      <c r="AK8" s="3"/>
      <c r="AL8" s="51">
        <f>データ!S6</f>
        <v>244998</v>
      </c>
      <c r="AM8" s="51"/>
      <c r="AN8" s="51"/>
      <c r="AO8" s="51"/>
      <c r="AP8" s="51"/>
      <c r="AQ8" s="51"/>
      <c r="AR8" s="51"/>
      <c r="AS8" s="51"/>
      <c r="AT8" s="46">
        <f>データ!T6</f>
        <v>381.3</v>
      </c>
      <c r="AU8" s="46"/>
      <c r="AV8" s="46"/>
      <c r="AW8" s="46"/>
      <c r="AX8" s="46"/>
      <c r="AY8" s="46"/>
      <c r="AZ8" s="46"/>
      <c r="BA8" s="46"/>
      <c r="BB8" s="46">
        <f>データ!U6</f>
        <v>642.53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13</v>
      </c>
      <c r="J10" s="46"/>
      <c r="K10" s="46"/>
      <c r="L10" s="46"/>
      <c r="M10" s="46"/>
      <c r="N10" s="46"/>
      <c r="O10" s="46"/>
      <c r="P10" s="46">
        <f>データ!P6</f>
        <v>9.94</v>
      </c>
      <c r="Q10" s="46"/>
      <c r="R10" s="46"/>
      <c r="S10" s="46"/>
      <c r="T10" s="46"/>
      <c r="U10" s="46"/>
      <c r="V10" s="46"/>
      <c r="W10" s="46">
        <f>データ!Q6</f>
        <v>76.22</v>
      </c>
      <c r="X10" s="46"/>
      <c r="Y10" s="46"/>
      <c r="Z10" s="46"/>
      <c r="AA10" s="46"/>
      <c r="AB10" s="46"/>
      <c r="AC10" s="46"/>
      <c r="AD10" s="51">
        <f>データ!R6</f>
        <v>3355</v>
      </c>
      <c r="AE10" s="51"/>
      <c r="AF10" s="51"/>
      <c r="AG10" s="51"/>
      <c r="AH10" s="51"/>
      <c r="AI10" s="51"/>
      <c r="AJ10" s="51"/>
      <c r="AK10" s="2"/>
      <c r="AL10" s="51">
        <f>データ!V6</f>
        <v>24245</v>
      </c>
      <c r="AM10" s="51"/>
      <c r="AN10" s="51"/>
      <c r="AO10" s="51"/>
      <c r="AP10" s="51"/>
      <c r="AQ10" s="51"/>
      <c r="AR10" s="51"/>
      <c r="AS10" s="51"/>
      <c r="AT10" s="46">
        <f>データ!W6</f>
        <v>7.4</v>
      </c>
      <c r="AU10" s="46"/>
      <c r="AV10" s="46"/>
      <c r="AW10" s="46"/>
      <c r="AX10" s="46"/>
      <c r="AY10" s="46"/>
      <c r="AZ10" s="46"/>
      <c r="BA10" s="46"/>
      <c r="BB10" s="46">
        <f>データ!X6</f>
        <v>3276.35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113</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ARPoyokv/Lj8tH1cONP/YViuN9rrFTPSEqUfxPFh5uwcNFXUA1/8bug2JWdqwDrh6YAsqwtYLpZ4rB1p5t9yPw==" saltValue="wo9AS4v1fH2cTPgjGkj1A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62014</v>
      </c>
      <c r="D6" s="33">
        <f t="shared" si="3"/>
        <v>46</v>
      </c>
      <c r="E6" s="33">
        <f t="shared" si="3"/>
        <v>17</v>
      </c>
      <c r="F6" s="33">
        <f t="shared" si="3"/>
        <v>4</v>
      </c>
      <c r="G6" s="33">
        <f t="shared" si="3"/>
        <v>0</v>
      </c>
      <c r="H6" s="33" t="str">
        <f t="shared" si="3"/>
        <v>山形県　山形市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13</v>
      </c>
      <c r="P6" s="34">
        <f t="shared" si="3"/>
        <v>9.94</v>
      </c>
      <c r="Q6" s="34">
        <f t="shared" si="3"/>
        <v>76.22</v>
      </c>
      <c r="R6" s="34">
        <f t="shared" si="3"/>
        <v>3355</v>
      </c>
      <c r="S6" s="34">
        <f t="shared" si="3"/>
        <v>244998</v>
      </c>
      <c r="T6" s="34">
        <f t="shared" si="3"/>
        <v>381.3</v>
      </c>
      <c r="U6" s="34">
        <f t="shared" si="3"/>
        <v>642.53</v>
      </c>
      <c r="V6" s="34">
        <f t="shared" si="3"/>
        <v>24245</v>
      </c>
      <c r="W6" s="34">
        <f t="shared" si="3"/>
        <v>7.4</v>
      </c>
      <c r="X6" s="34">
        <f t="shared" si="3"/>
        <v>3276.35</v>
      </c>
      <c r="Y6" s="35">
        <f>IF(Y7="",NA(),Y7)</f>
        <v>100</v>
      </c>
      <c r="Z6" s="35">
        <f t="shared" ref="Z6:AH6" si="4">IF(Z7="",NA(),Z7)</f>
        <v>100</v>
      </c>
      <c r="AA6" s="35">
        <f t="shared" si="4"/>
        <v>100</v>
      </c>
      <c r="AB6" s="35">
        <f t="shared" si="4"/>
        <v>100</v>
      </c>
      <c r="AC6" s="35">
        <f t="shared" si="4"/>
        <v>100</v>
      </c>
      <c r="AD6" s="35">
        <f t="shared" si="4"/>
        <v>100.94</v>
      </c>
      <c r="AE6" s="35">
        <f t="shared" si="4"/>
        <v>100.85</v>
      </c>
      <c r="AF6" s="35">
        <f t="shared" si="4"/>
        <v>102.13</v>
      </c>
      <c r="AG6" s="35">
        <f t="shared" si="4"/>
        <v>101.72</v>
      </c>
      <c r="AH6" s="35">
        <f t="shared" si="4"/>
        <v>102.73</v>
      </c>
      <c r="AI6" s="34" t="str">
        <f>IF(AI7="","",IF(AI7="-","【-】","【"&amp;SUBSTITUTE(TEXT(AI7,"#,##0.00"),"-","△")&amp;"】"))</f>
        <v>【102.87】</v>
      </c>
      <c r="AJ6" s="34">
        <f>IF(AJ7="",NA(),AJ7)</f>
        <v>0</v>
      </c>
      <c r="AK6" s="34">
        <f t="shared" ref="AK6:AS6" si="5">IF(AK7="",NA(),AK7)</f>
        <v>0</v>
      </c>
      <c r="AL6" s="34">
        <f t="shared" si="5"/>
        <v>0</v>
      </c>
      <c r="AM6" s="34">
        <f t="shared" si="5"/>
        <v>0</v>
      </c>
      <c r="AN6" s="34">
        <f t="shared" si="5"/>
        <v>0</v>
      </c>
      <c r="AO6" s="35">
        <f t="shared" si="5"/>
        <v>101.85</v>
      </c>
      <c r="AP6" s="35">
        <f t="shared" si="5"/>
        <v>110.77</v>
      </c>
      <c r="AQ6" s="35">
        <f t="shared" si="5"/>
        <v>109.51</v>
      </c>
      <c r="AR6" s="35">
        <f t="shared" si="5"/>
        <v>112.88</v>
      </c>
      <c r="AS6" s="35">
        <f t="shared" si="5"/>
        <v>94.97</v>
      </c>
      <c r="AT6" s="34" t="str">
        <f>IF(AT7="","",IF(AT7="-","【-】","【"&amp;SUBSTITUTE(TEXT(AT7,"#,##0.00"),"-","△")&amp;"】"))</f>
        <v>【76.63】</v>
      </c>
      <c r="AU6" s="35">
        <f>IF(AU7="",NA(),AU7)</f>
        <v>9.91</v>
      </c>
      <c r="AV6" s="35">
        <f t="shared" ref="AV6:BD6" si="6">IF(AV7="",NA(),AV7)</f>
        <v>7.37</v>
      </c>
      <c r="AW6" s="35">
        <f t="shared" si="6"/>
        <v>6.96</v>
      </c>
      <c r="AX6" s="35">
        <f t="shared" si="6"/>
        <v>3.66</v>
      </c>
      <c r="AY6" s="35">
        <f t="shared" si="6"/>
        <v>3.37</v>
      </c>
      <c r="AZ6" s="35">
        <f t="shared" si="6"/>
        <v>49.07</v>
      </c>
      <c r="BA6" s="35">
        <f t="shared" si="6"/>
        <v>46.78</v>
      </c>
      <c r="BB6" s="35">
        <f t="shared" si="6"/>
        <v>47.44</v>
      </c>
      <c r="BC6" s="35">
        <f t="shared" si="6"/>
        <v>49.18</v>
      </c>
      <c r="BD6" s="35">
        <f t="shared" si="6"/>
        <v>47.72</v>
      </c>
      <c r="BE6" s="34" t="str">
        <f>IF(BE7="","",IF(BE7="-","【-】","【"&amp;SUBSTITUTE(TEXT(BE7,"#,##0.00"),"-","△")&amp;"】"))</f>
        <v>【49.61】</v>
      </c>
      <c r="BF6" s="35">
        <f>IF(BF7="",NA(),BF7)</f>
        <v>2342.83</v>
      </c>
      <c r="BG6" s="35">
        <f t="shared" ref="BG6:BO6" si="7">IF(BG7="",NA(),BG7)</f>
        <v>2342.58</v>
      </c>
      <c r="BH6" s="35">
        <f t="shared" si="7"/>
        <v>2217.52</v>
      </c>
      <c r="BI6" s="35">
        <f t="shared" si="7"/>
        <v>2168.06</v>
      </c>
      <c r="BJ6" s="35">
        <f t="shared" si="7"/>
        <v>2180.7399999999998</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83.97</v>
      </c>
      <c r="BR6" s="35">
        <f t="shared" ref="BR6:BZ6" si="8">IF(BR7="",NA(),BR7)</f>
        <v>100</v>
      </c>
      <c r="BS6" s="35">
        <f t="shared" si="8"/>
        <v>100</v>
      </c>
      <c r="BT6" s="35">
        <f t="shared" si="8"/>
        <v>100</v>
      </c>
      <c r="BU6" s="35">
        <f t="shared" si="8"/>
        <v>100</v>
      </c>
      <c r="BV6" s="35">
        <f t="shared" si="8"/>
        <v>66.22</v>
      </c>
      <c r="BW6" s="35">
        <f t="shared" si="8"/>
        <v>69.87</v>
      </c>
      <c r="BX6" s="35">
        <f t="shared" si="8"/>
        <v>74.3</v>
      </c>
      <c r="BY6" s="35">
        <f t="shared" si="8"/>
        <v>72.260000000000005</v>
      </c>
      <c r="BZ6" s="35">
        <f t="shared" si="8"/>
        <v>71.84</v>
      </c>
      <c r="CA6" s="34" t="str">
        <f>IF(CA7="","",IF(CA7="-","【-】","【"&amp;SUBSTITUTE(TEXT(CA7,"#,##0.00"),"-","△")&amp;"】"))</f>
        <v>【74.17】</v>
      </c>
      <c r="CB6" s="35">
        <f>IF(CB7="",NA(),CB7)</f>
        <v>219.48</v>
      </c>
      <c r="CC6" s="35">
        <f t="shared" ref="CC6:CK6" si="9">IF(CC7="",NA(),CC7)</f>
        <v>184.18</v>
      </c>
      <c r="CD6" s="35">
        <f t="shared" si="9"/>
        <v>184.01</v>
      </c>
      <c r="CE6" s="35">
        <f t="shared" si="9"/>
        <v>183.59</v>
      </c>
      <c r="CF6" s="35">
        <f t="shared" si="9"/>
        <v>183.44</v>
      </c>
      <c r="CG6" s="35">
        <f t="shared" si="9"/>
        <v>246.72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79.209999999999994</v>
      </c>
      <c r="CY6" s="35">
        <f t="shared" ref="CY6:DG6" si="11">IF(CY7="",NA(),CY7)</f>
        <v>82.28</v>
      </c>
      <c r="CZ6" s="35">
        <f t="shared" si="11"/>
        <v>85.89</v>
      </c>
      <c r="DA6" s="35">
        <f t="shared" si="11"/>
        <v>86.46</v>
      </c>
      <c r="DB6" s="35">
        <f t="shared" si="11"/>
        <v>87.19</v>
      </c>
      <c r="DC6" s="35">
        <f t="shared" si="11"/>
        <v>82.9</v>
      </c>
      <c r="DD6" s="35">
        <f t="shared" si="11"/>
        <v>83.5</v>
      </c>
      <c r="DE6" s="35">
        <f t="shared" si="11"/>
        <v>83.06</v>
      </c>
      <c r="DF6" s="35">
        <f t="shared" si="11"/>
        <v>83.32</v>
      </c>
      <c r="DG6" s="35">
        <f t="shared" si="11"/>
        <v>83.75</v>
      </c>
      <c r="DH6" s="34" t="str">
        <f>IF(DH7="","",IF(DH7="-","【-】","【"&amp;SUBSTITUTE(TEXT(DH7,"#,##0.00"),"-","△")&amp;"】"))</f>
        <v>【84.20】</v>
      </c>
      <c r="DI6" s="35">
        <f>IF(DI7="",NA(),DI7)</f>
        <v>22.71</v>
      </c>
      <c r="DJ6" s="35">
        <f t="shared" ref="DJ6:DR6" si="12">IF(DJ7="",NA(),DJ7)</f>
        <v>26.01</v>
      </c>
      <c r="DK6" s="35">
        <f t="shared" si="12"/>
        <v>28.77</v>
      </c>
      <c r="DL6" s="35">
        <f t="shared" si="12"/>
        <v>31</v>
      </c>
      <c r="DM6" s="35">
        <f t="shared" si="12"/>
        <v>33.08</v>
      </c>
      <c r="DN6" s="35">
        <f t="shared" si="12"/>
        <v>22.79</v>
      </c>
      <c r="DO6" s="35">
        <f t="shared" si="12"/>
        <v>22.77</v>
      </c>
      <c r="DP6" s="35">
        <f t="shared" si="12"/>
        <v>23.93</v>
      </c>
      <c r="DQ6" s="35">
        <f t="shared" si="12"/>
        <v>24.68</v>
      </c>
      <c r="DR6" s="35">
        <f t="shared" si="12"/>
        <v>24.68</v>
      </c>
      <c r="DS6" s="34" t="str">
        <f>IF(DS7="","",IF(DS7="-","【-】","【"&amp;SUBSTITUTE(TEXT(DS7,"#,##0.00"),"-","△")&amp;"】"))</f>
        <v>【25.37】</v>
      </c>
      <c r="DT6" s="34">
        <f>IF(DT7="",NA(),DT7)</f>
        <v>0</v>
      </c>
      <c r="DU6" s="34">
        <f t="shared" ref="DU6:EC6" si="13">IF(DU7="",NA(),DU7)</f>
        <v>0</v>
      </c>
      <c r="DV6" s="34">
        <f t="shared" si="13"/>
        <v>0</v>
      </c>
      <c r="DW6" s="34">
        <f t="shared" si="13"/>
        <v>0</v>
      </c>
      <c r="DX6" s="34">
        <f t="shared" si="13"/>
        <v>0</v>
      </c>
      <c r="DY6" s="35">
        <f t="shared" si="13"/>
        <v>0.04</v>
      </c>
      <c r="DZ6" s="34">
        <f t="shared" si="13"/>
        <v>0</v>
      </c>
      <c r="EA6" s="34">
        <f t="shared" si="13"/>
        <v>0</v>
      </c>
      <c r="EB6" s="35">
        <f t="shared" si="13"/>
        <v>0.01</v>
      </c>
      <c r="EC6" s="35">
        <f t="shared" si="13"/>
        <v>8.6199999999999992</v>
      </c>
      <c r="ED6" s="34" t="str">
        <f>IF(ED7="","",IF(ED7="-","【-】","【"&amp;SUBSTITUTE(TEXT(ED7,"#,##0.00"),"-","△")&amp;"】"))</f>
        <v>【6.20】</v>
      </c>
      <c r="EE6" s="34">
        <f>IF(EE7="",NA(),EE7)</f>
        <v>0</v>
      </c>
      <c r="EF6" s="34">
        <f t="shared" ref="EF6:EN6" si="14">IF(EF7="",NA(),EF7)</f>
        <v>0</v>
      </c>
      <c r="EG6" s="34">
        <f t="shared" si="14"/>
        <v>0</v>
      </c>
      <c r="EH6" s="34">
        <f t="shared" si="14"/>
        <v>0</v>
      </c>
      <c r="EI6" s="35">
        <f t="shared" si="14"/>
        <v>7.0000000000000007E-2</v>
      </c>
      <c r="EJ6" s="35">
        <f t="shared" si="14"/>
        <v>7.0000000000000007E-2</v>
      </c>
      <c r="EK6" s="35">
        <f t="shared" si="14"/>
        <v>0.09</v>
      </c>
      <c r="EL6" s="35">
        <f t="shared" si="14"/>
        <v>0.09</v>
      </c>
      <c r="EM6" s="35">
        <f t="shared" si="14"/>
        <v>0.13</v>
      </c>
      <c r="EN6" s="35">
        <f t="shared" si="14"/>
        <v>0.36</v>
      </c>
      <c r="EO6" s="34" t="str">
        <f>IF(EO7="","",IF(EO7="-","【-】","【"&amp;SUBSTITUTE(TEXT(EO7,"#,##0.00"),"-","△")&amp;"】"))</f>
        <v>【0.28】</v>
      </c>
    </row>
    <row r="7" spans="1:148" s="36" customFormat="1" x14ac:dyDescent="0.15">
      <c r="A7" s="28"/>
      <c r="B7" s="37">
        <v>2019</v>
      </c>
      <c r="C7" s="37">
        <v>62014</v>
      </c>
      <c r="D7" s="37">
        <v>46</v>
      </c>
      <c r="E7" s="37">
        <v>17</v>
      </c>
      <c r="F7" s="37">
        <v>4</v>
      </c>
      <c r="G7" s="37">
        <v>0</v>
      </c>
      <c r="H7" s="37" t="s">
        <v>96</v>
      </c>
      <c r="I7" s="37" t="s">
        <v>97</v>
      </c>
      <c r="J7" s="37" t="s">
        <v>98</v>
      </c>
      <c r="K7" s="37" t="s">
        <v>99</v>
      </c>
      <c r="L7" s="37" t="s">
        <v>100</v>
      </c>
      <c r="M7" s="37" t="s">
        <v>101</v>
      </c>
      <c r="N7" s="38" t="s">
        <v>102</v>
      </c>
      <c r="O7" s="38">
        <v>13</v>
      </c>
      <c r="P7" s="38">
        <v>9.94</v>
      </c>
      <c r="Q7" s="38">
        <v>76.22</v>
      </c>
      <c r="R7" s="38">
        <v>3355</v>
      </c>
      <c r="S7" s="38">
        <v>244998</v>
      </c>
      <c r="T7" s="38">
        <v>381.3</v>
      </c>
      <c r="U7" s="38">
        <v>642.53</v>
      </c>
      <c r="V7" s="38">
        <v>24245</v>
      </c>
      <c r="W7" s="38">
        <v>7.4</v>
      </c>
      <c r="X7" s="38">
        <v>3276.35</v>
      </c>
      <c r="Y7" s="38">
        <v>100</v>
      </c>
      <c r="Z7" s="38">
        <v>100</v>
      </c>
      <c r="AA7" s="38">
        <v>100</v>
      </c>
      <c r="AB7" s="38">
        <v>100</v>
      </c>
      <c r="AC7" s="38">
        <v>100</v>
      </c>
      <c r="AD7" s="38">
        <v>100.94</v>
      </c>
      <c r="AE7" s="38">
        <v>100.85</v>
      </c>
      <c r="AF7" s="38">
        <v>102.13</v>
      </c>
      <c r="AG7" s="38">
        <v>101.72</v>
      </c>
      <c r="AH7" s="38">
        <v>102.73</v>
      </c>
      <c r="AI7" s="38">
        <v>102.87</v>
      </c>
      <c r="AJ7" s="38">
        <v>0</v>
      </c>
      <c r="AK7" s="38">
        <v>0</v>
      </c>
      <c r="AL7" s="38">
        <v>0</v>
      </c>
      <c r="AM7" s="38">
        <v>0</v>
      </c>
      <c r="AN7" s="38">
        <v>0</v>
      </c>
      <c r="AO7" s="38">
        <v>101.85</v>
      </c>
      <c r="AP7" s="38">
        <v>110.77</v>
      </c>
      <c r="AQ7" s="38">
        <v>109.51</v>
      </c>
      <c r="AR7" s="38">
        <v>112.88</v>
      </c>
      <c r="AS7" s="38">
        <v>94.97</v>
      </c>
      <c r="AT7" s="38">
        <v>76.63</v>
      </c>
      <c r="AU7" s="38">
        <v>9.91</v>
      </c>
      <c r="AV7" s="38">
        <v>7.37</v>
      </c>
      <c r="AW7" s="38">
        <v>6.96</v>
      </c>
      <c r="AX7" s="38">
        <v>3.66</v>
      </c>
      <c r="AY7" s="38">
        <v>3.37</v>
      </c>
      <c r="AZ7" s="38">
        <v>49.07</v>
      </c>
      <c r="BA7" s="38">
        <v>46.78</v>
      </c>
      <c r="BB7" s="38">
        <v>47.44</v>
      </c>
      <c r="BC7" s="38">
        <v>49.18</v>
      </c>
      <c r="BD7" s="38">
        <v>47.72</v>
      </c>
      <c r="BE7" s="38">
        <v>49.61</v>
      </c>
      <c r="BF7" s="38">
        <v>2342.83</v>
      </c>
      <c r="BG7" s="38">
        <v>2342.58</v>
      </c>
      <c r="BH7" s="38">
        <v>2217.52</v>
      </c>
      <c r="BI7" s="38">
        <v>2168.06</v>
      </c>
      <c r="BJ7" s="38">
        <v>2180.7399999999998</v>
      </c>
      <c r="BK7" s="38">
        <v>1434.89</v>
      </c>
      <c r="BL7" s="38">
        <v>1298.9100000000001</v>
      </c>
      <c r="BM7" s="38">
        <v>1243.71</v>
      </c>
      <c r="BN7" s="38">
        <v>1194.1500000000001</v>
      </c>
      <c r="BO7" s="38">
        <v>1206.79</v>
      </c>
      <c r="BP7" s="38">
        <v>1218.7</v>
      </c>
      <c r="BQ7" s="38">
        <v>83.97</v>
      </c>
      <c r="BR7" s="38">
        <v>100</v>
      </c>
      <c r="BS7" s="38">
        <v>100</v>
      </c>
      <c r="BT7" s="38">
        <v>100</v>
      </c>
      <c r="BU7" s="38">
        <v>100</v>
      </c>
      <c r="BV7" s="38">
        <v>66.22</v>
      </c>
      <c r="BW7" s="38">
        <v>69.87</v>
      </c>
      <c r="BX7" s="38">
        <v>74.3</v>
      </c>
      <c r="BY7" s="38">
        <v>72.260000000000005</v>
      </c>
      <c r="BZ7" s="38">
        <v>71.84</v>
      </c>
      <c r="CA7" s="38">
        <v>74.17</v>
      </c>
      <c r="CB7" s="38">
        <v>219.48</v>
      </c>
      <c r="CC7" s="38">
        <v>184.18</v>
      </c>
      <c r="CD7" s="38">
        <v>184.01</v>
      </c>
      <c r="CE7" s="38">
        <v>183.59</v>
      </c>
      <c r="CF7" s="38">
        <v>183.44</v>
      </c>
      <c r="CG7" s="38">
        <v>246.72</v>
      </c>
      <c r="CH7" s="38">
        <v>234.96</v>
      </c>
      <c r="CI7" s="38">
        <v>221.81</v>
      </c>
      <c r="CJ7" s="38">
        <v>230.02</v>
      </c>
      <c r="CK7" s="38">
        <v>228.47</v>
      </c>
      <c r="CL7" s="38">
        <v>218.56</v>
      </c>
      <c r="CM7" s="38" t="s">
        <v>102</v>
      </c>
      <c r="CN7" s="38" t="s">
        <v>102</v>
      </c>
      <c r="CO7" s="38" t="s">
        <v>102</v>
      </c>
      <c r="CP7" s="38" t="s">
        <v>102</v>
      </c>
      <c r="CQ7" s="38" t="s">
        <v>102</v>
      </c>
      <c r="CR7" s="38">
        <v>41.35</v>
      </c>
      <c r="CS7" s="38">
        <v>42.9</v>
      </c>
      <c r="CT7" s="38">
        <v>43.36</v>
      </c>
      <c r="CU7" s="38">
        <v>42.56</v>
      </c>
      <c r="CV7" s="38">
        <v>42.47</v>
      </c>
      <c r="CW7" s="38">
        <v>42.86</v>
      </c>
      <c r="CX7" s="38">
        <v>79.209999999999994</v>
      </c>
      <c r="CY7" s="38">
        <v>82.28</v>
      </c>
      <c r="CZ7" s="38">
        <v>85.89</v>
      </c>
      <c r="DA7" s="38">
        <v>86.46</v>
      </c>
      <c r="DB7" s="38">
        <v>87.19</v>
      </c>
      <c r="DC7" s="38">
        <v>82.9</v>
      </c>
      <c r="DD7" s="38">
        <v>83.5</v>
      </c>
      <c r="DE7" s="38">
        <v>83.06</v>
      </c>
      <c r="DF7" s="38">
        <v>83.32</v>
      </c>
      <c r="DG7" s="38">
        <v>83.75</v>
      </c>
      <c r="DH7" s="38">
        <v>84.2</v>
      </c>
      <c r="DI7" s="38">
        <v>22.71</v>
      </c>
      <c r="DJ7" s="38">
        <v>26.01</v>
      </c>
      <c r="DK7" s="38">
        <v>28.77</v>
      </c>
      <c r="DL7" s="38">
        <v>31</v>
      </c>
      <c r="DM7" s="38">
        <v>33.08</v>
      </c>
      <c r="DN7" s="38">
        <v>22.79</v>
      </c>
      <c r="DO7" s="38">
        <v>22.77</v>
      </c>
      <c r="DP7" s="38">
        <v>23.93</v>
      </c>
      <c r="DQ7" s="38">
        <v>24.68</v>
      </c>
      <c r="DR7" s="38">
        <v>24.68</v>
      </c>
      <c r="DS7" s="38">
        <v>25.37</v>
      </c>
      <c r="DT7" s="38">
        <v>0</v>
      </c>
      <c r="DU7" s="38">
        <v>0</v>
      </c>
      <c r="DV7" s="38">
        <v>0</v>
      </c>
      <c r="DW7" s="38">
        <v>0</v>
      </c>
      <c r="DX7" s="38">
        <v>0</v>
      </c>
      <c r="DY7" s="38">
        <v>0.04</v>
      </c>
      <c r="DZ7" s="38">
        <v>0</v>
      </c>
      <c r="EA7" s="38">
        <v>0</v>
      </c>
      <c r="EB7" s="38">
        <v>0.01</v>
      </c>
      <c r="EC7" s="38">
        <v>8.6199999999999992</v>
      </c>
      <c r="ED7" s="38">
        <v>6.2</v>
      </c>
      <c r="EE7" s="38">
        <v>0</v>
      </c>
      <c r="EF7" s="38">
        <v>0</v>
      </c>
      <c r="EG7" s="38">
        <v>0</v>
      </c>
      <c r="EH7" s="38">
        <v>0</v>
      </c>
      <c r="EI7" s="38">
        <v>7.0000000000000007E-2</v>
      </c>
      <c r="EJ7" s="38">
        <v>7.0000000000000007E-2</v>
      </c>
      <c r="EK7" s="38">
        <v>0.09</v>
      </c>
      <c r="EL7" s="38">
        <v>0.09</v>
      </c>
      <c r="EM7" s="38">
        <v>0.13</v>
      </c>
      <c r="EN7" s="38">
        <v>0.36</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経営企画課y24132pc10</cp:lastModifiedBy>
  <cp:lastPrinted>2021-01-20T01:31:33Z</cp:lastPrinted>
  <dcterms:created xsi:type="dcterms:W3CDTF">2020-12-04T02:31:54Z</dcterms:created>
  <dcterms:modified xsi:type="dcterms:W3CDTF">2021-01-22T04:37:21Z</dcterms:modified>
  <cp:category/>
</cp:coreProperties>
</file>