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mc:AlternateContent xmlns:mc="http://schemas.openxmlformats.org/markup-compatibility/2006">
    <mc:Choice Requires="x15">
      <x15ac:absPath xmlns:x15ac="http://schemas.microsoft.com/office/spreadsheetml/2010/11/ac" url="\\Y24131NA61\jougesuido\◆部内各課共有ホルダ－\02_経営企画課\経理係\39　経営比較分析表\R2\下水\"/>
    </mc:Choice>
  </mc:AlternateContent>
  <xr:revisionPtr revIDLastSave="0" documentId="13_ncr:1_{D892BCC2-6483-4F93-8E22-3D561D904771}" xr6:coauthVersionLast="45" xr6:coauthVersionMax="45" xr10:uidLastSave="{00000000-0000-0000-0000-000000000000}"/>
  <workbookProtection workbookAlgorithmName="SHA-512" workbookHashValue="bMqBt5/koWqMDjju1ZYpCHQh87aFq8K1KrhM1YQB7k04DlpB9lIUqXOaCned9GoWXsVwbUVY2kNMlKCDSC8xpQ==" workbookSaltValue="AHAmvz4NbneH0+a7KPxeFQ=="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AD8" i="4" s="1"/>
  <c r="L6" i="5"/>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W10" i="4"/>
  <c r="B10" i="4"/>
  <c r="BB8" i="4"/>
  <c r="W8" i="4"/>
  <c r="I8" i="4"/>
</calcChain>
</file>

<file path=xl/sharedStrings.xml><?xml version="1.0" encoding="utf-8"?>
<sst xmlns="http://schemas.openxmlformats.org/spreadsheetml/2006/main" count="231" uniqueCount="116">
  <si>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</si>
  <si>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</si>
  <si>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</si>
  <si>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</si>
  <si>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</si>
  <si>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</si>
  <si>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</si>
  <si>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</si>
  <si>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</si>
  <si>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</si>
  <si>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</si>
  <si>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</si>
  <si>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</si>
  <si>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</si>
  <si>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</si>
  <si>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</si>
  <si>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</si>
  <si>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</si>
  <si>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</si>
  <si>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</si>
  <si>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</si>
  <si>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</si>
  <si>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</si>
  <si>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</si>
  <si>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</si>
  <si>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</si>
  <si>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</si>
  <si>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</si>
  <si>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</si>
  <si>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</si>
  <si>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</si>
  <si>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</si>
  <si>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</si>
  <si>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</si>
  <si>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</si>
  <si>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</si>
  <si>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</si>
  <si>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</si>
  <si>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</si>
  <si>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</si>
  <si>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</si>
  <si>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</si>
  <si>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</si>
  <si>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</si>
  <si>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</si>
  <si>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</si>
  <si>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</si>
  <si>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</si>
  <si>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</si>
  <si>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</si>
  <si>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</si>
  <si>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</si>
  <si>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</si>
  <si>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</si>
  <si>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</si>
  <si>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</si>
  <si>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</si>
  <si>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</si>
  <si>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</si>
  <si>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</si>
  <si>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</si>
  <si>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</si>
  <si>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</si>
  <si>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</si>
  <si>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</si>
  <si>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</si>
  <si>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</si>
  <si>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</si>
  <si>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</si>
  <si>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</si>
  <si>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</si>
  <si>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</si>
  <si>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</si>
  <si>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</si>
  <si>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</si>
  <si>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</si>
  <si>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</si>
  <si>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</si>
  <si>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</si>
  <si>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</si>
  <si>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</si>
  <si>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</si>
  <si>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</si>
  <si>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</si>
  <si>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</si>
  <si>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</si>
  <si>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</si>
  <si>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</si>
  <si>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</si>
  <si>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</si>
  <si>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</si>
  <si>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</si>
  <si>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</si>
  <si>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</si>
  <si>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</si>
  <si>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</si>
  <si>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</si>
  <si>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</si>
  <si>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</si>
  <si>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</si>
  <si>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</si>
  <si>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</si>
  <si>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</si>
  <si>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</si>
  <si>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</si>
  <si>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</si>
  <si>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</si>
  <si>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</si>
  <si>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</si>
  <si>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</si>
  <si>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</si>
  <si>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</si>
  <si>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</si>
  <si>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有形固定資産減価償却率、管渠老朽化率は全国平均値や類似団体平均値に比べて低い状況である。これはストックマネジメント計画に基づき、老朽化した施設・設備の改築・更新については予防保全、費用の平準化等を念頭に実施しているためである。
  管渠改善率は、全国平均や類似団体平均値とほぼ同程度である。今後もストックマネジメント計画に基づく適切な維持管理及び改築・更新に努めていく。
</t>
    <phoneticPr fontId="4"/>
  </si>
  <si>
    <t xml:space="preserve">　経常収支比率は各年度100％を超えており、経常費用を下水道使用料や一般会計負担金によって賄うことが出来ている。
　経費回収率についても100％近辺で推移していることから、維持管理費を下水道使用料で賄うことが出来ている。
　一方で、汚水処理原価については類似団体よりも高い水準となっており、さらなる費用の削減に努める必要がある。
　流動比率については、早い段階で多くの市民の衛生環境を整えるため集中的に汚水管の整備を実施してきたことにより、1年以内に支払うべき企業債償還金が多くなっており、類似団体よりも低くなっている。また、企業債残高対事業規模比率についても、企業債未償還残高が多いため、類似団体よりも高い数値で推移している。企業債残高の減少率よりも営業収益の減少率が大きかったため、わずかに比率が悪くなっているが、新たな企業債借入れを償還額以内に抑えることにより企業債未償還残高は減少傾向にある。
　施設利用率はH29年度以降高い数値となっているが、これはダウンサイジングを行うため施設能力を下げたことによる。
　水洗化率の上昇は、分母となる処理区域内人口の減少による影響が大きいが、未接続解消に向け、接続工事の費用に対する支援制度のPR、普及相談員による未接続家庭への訪問での啓発活動等を継続的に取り組んでいく。
</t>
    <rPh sb="176" eb="177">
      <t>ハヤ</t>
    </rPh>
    <rPh sb="178" eb="180">
      <t>ダンカイ</t>
    </rPh>
    <rPh sb="181" eb="182">
      <t>オオ</t>
    </rPh>
    <rPh sb="184" eb="186">
      <t>シミン</t>
    </rPh>
    <rPh sb="187" eb="189">
      <t>エイセイ</t>
    </rPh>
    <rPh sb="189" eb="191">
      <t>カンキョウ</t>
    </rPh>
    <rPh sb="192" eb="193">
      <t>トトノ</t>
    </rPh>
    <phoneticPr fontId="4"/>
  </si>
  <si>
    <t xml:space="preserve"> 本市の下水道事業は、汚水管整備を概ね終えており、今後は短期間で集中的に整備してきた施設の更新時期を迎えることになる。そのような状況のなか、収益の増加は見込めないことから、厳しい経営状況になることが予想される。
  将来にわたって安定的な公共下水道のサービスをお客様に提供するためには、更なる費用の削減や多額の企業債残高の縮減を図りながら、ストックマネジメント計画に基づく効率的かつ計画的な設備投資を行うことによる費用の平準化、水洗化率の向上等、健全経営の維持に努めるとともに、職員一人ひとりがお客様の視点に立ち、更なるサービス向上に取り組んでいく。
　また、山形市浄化センターは供用開始から55年となり老朽化による大規模更新を迎えるため、広域化を含め検討を進めていく。</t>
    <rPh sb="149" eb="151">
      <t>サクゲン</t>
    </rPh>
    <rPh sb="280" eb="283">
      <t>ヤマガタシ</t>
    </rPh>
    <rPh sb="283" eb="285">
      <t>ジョウカ</t>
    </rPh>
    <rPh sb="290" eb="292">
      <t>キョウヨウ</t>
    </rPh>
    <rPh sb="292" eb="294">
      <t>カイシ</t>
    </rPh>
    <rPh sb="298" eb="299">
      <t>ネン</t>
    </rPh>
    <rPh sb="314" eb="315">
      <t>ムカ</t>
    </rPh>
    <rPh sb="320" eb="323">
      <t>コウイキカ</t>
    </rPh>
    <rPh sb="324" eb="325">
      <t>フク</t>
    </rPh>
    <rPh sb="326" eb="328">
      <t>ケントウ</t>
    </rPh>
    <rPh sb="329" eb="330">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</si>
</sst>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0.27</c:v>
                </c:pt>
                <c:pt idx="1">
                  <c:v>0.2</c:v>
                </c:pt>
                <c:pt idx="2">
                  <c:v>0.14000000000000001</c:v>
                </c:pt>
                <c:pt idx="3">
                  <c:v>0.25</c:v>
                </c:pt>
                <c:pt idx="4">
                  <c:v>0.21</c:v>
                </c:pt>
              </c:numCache>
            </c:numRef>
          </c:val>
          <c:extLst>
            <c:ext xmlns:c16="http://schemas.microsoft.com/office/drawing/2014/chart" uri="{C3380CC4-5D6E-409C-BE32-E72D297353CC}">
              <c16:uniqueId val="{00000000-4DA6-4E16-BB04-72A8D997E89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0.22</c:v>
                </c:pt>
                <c:pt idx="1">
                  <c:v>0.28000000000000003</c:v>
                </c:pt>
                <c:pt idx="2">
                  <c:v>0.21</c:v>
                </c:pt>
                <c:pt idx="3">
                  <c:v>0.25</c:v>
                </c:pt>
                <c:pt idx="4">
                  <c:v>0.21</c:v>
                </c:pt>
              </c:numCache>
            </c:numRef>
          </c:val>
          <c:smooth val="0"/>
          <c:extLst>
            <c:ext xmlns:c16="http://schemas.microsoft.com/office/drawing/2014/chart" uri="{C3380CC4-5D6E-409C-BE32-E72D297353CC}">
              <c16:uniqueId val="{00000001-4DA6-4E16-BB04-72A8D997E89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71.790000000000006</c:v>
                </c:pt>
                <c:pt idx="1">
                  <c:v>74.05</c:v>
                </c:pt>
                <c:pt idx="2">
                  <c:v>98.73</c:v>
                </c:pt>
                <c:pt idx="3">
                  <c:v>96.64</c:v>
                </c:pt>
                <c:pt idx="4">
                  <c:v>98.28</c:v>
                </c:pt>
              </c:numCache>
            </c:numRef>
          </c:val>
          <c:extLst>
            <c:ext xmlns:c16="http://schemas.microsoft.com/office/drawing/2014/chart" uri="{C3380CC4-5D6E-409C-BE32-E72D297353CC}">
              <c16:uniqueId val="{00000000-1CF2-455B-98B6-1FA77DDE500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66.63</c:v>
                </c:pt>
                <c:pt idx="1">
                  <c:v>67.040000000000006</c:v>
                </c:pt>
                <c:pt idx="2">
                  <c:v>66.34</c:v>
                </c:pt>
                <c:pt idx="3">
                  <c:v>67.069999999999993</c:v>
                </c:pt>
                <c:pt idx="4">
                  <c:v>66.78</c:v>
                </c:pt>
              </c:numCache>
            </c:numRef>
          </c:val>
          <c:smooth val="0"/>
          <c:extLst>
            <c:ext xmlns:c16="http://schemas.microsoft.com/office/drawing/2014/chart" uri="{C3380CC4-5D6E-409C-BE32-E72D297353CC}">
              <c16:uniqueId val="{00000001-1CF2-455B-98B6-1FA77DDE500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92.83</c:v>
                </c:pt>
                <c:pt idx="1">
                  <c:v>93.13</c:v>
                </c:pt>
                <c:pt idx="2">
                  <c:v>93.19</c:v>
                </c:pt>
                <c:pt idx="3">
                  <c:v>93.81</c:v>
                </c:pt>
                <c:pt idx="4">
                  <c:v>94.41</c:v>
                </c:pt>
              </c:numCache>
            </c:numRef>
          </c:val>
          <c:extLst>
            <c:ext xmlns:c16="http://schemas.microsoft.com/office/drawing/2014/chart" uri="{C3380CC4-5D6E-409C-BE32-E72D297353CC}">
              <c16:uniqueId val="{00000000-C3E3-4DCA-9B5B-B802925E0C0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93.38</c:v>
                </c:pt>
                <c:pt idx="1">
                  <c:v>93.5</c:v>
                </c:pt>
                <c:pt idx="2">
                  <c:v>93.86</c:v>
                </c:pt>
                <c:pt idx="3">
                  <c:v>93.96</c:v>
                </c:pt>
                <c:pt idx="4">
                  <c:v>94.06</c:v>
                </c:pt>
              </c:numCache>
            </c:numRef>
          </c:val>
          <c:smooth val="0"/>
          <c:extLst>
            <c:ext xmlns:c16="http://schemas.microsoft.com/office/drawing/2014/chart" uri="{C3380CC4-5D6E-409C-BE32-E72D297353CC}">
              <c16:uniqueId val="{00000001-C3E3-4DCA-9B5B-B802925E0C0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106.65</c:v>
                </c:pt>
                <c:pt idx="1">
                  <c:v>108.02</c:v>
                </c:pt>
                <c:pt idx="2">
                  <c:v>104.1</c:v>
                </c:pt>
                <c:pt idx="3">
                  <c:v>101.32</c:v>
                </c:pt>
                <c:pt idx="4">
                  <c:v>101.39</c:v>
                </c:pt>
              </c:numCache>
            </c:numRef>
          </c:val>
          <c:extLst>
            <c:ext xmlns:c16="http://schemas.microsoft.com/office/drawing/2014/chart" uri="{C3380CC4-5D6E-409C-BE32-E72D297353CC}">
              <c16:uniqueId val="{00000000-5F8D-4638-BEEB-4693506B403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108.52</c:v>
                </c:pt>
                <c:pt idx="1">
                  <c:v>109.12</c:v>
                </c:pt>
                <c:pt idx="2">
                  <c:v>110.22</c:v>
                </c:pt>
                <c:pt idx="3">
                  <c:v>110.01</c:v>
                </c:pt>
                <c:pt idx="4">
                  <c:v>111.12</c:v>
                </c:pt>
              </c:numCache>
            </c:numRef>
          </c:val>
          <c:smooth val="0"/>
          <c:extLst>
            <c:ext xmlns:c16="http://schemas.microsoft.com/office/drawing/2014/chart" uri="{C3380CC4-5D6E-409C-BE32-E72D297353CC}">
              <c16:uniqueId val="{00000001-5F8D-4638-BEEB-4693506B403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17.399999999999999</c:v>
                </c:pt>
                <c:pt idx="1">
                  <c:v>19.68</c:v>
                </c:pt>
                <c:pt idx="2">
                  <c:v>22.03</c:v>
                </c:pt>
                <c:pt idx="3">
                  <c:v>24.29</c:v>
                </c:pt>
                <c:pt idx="4">
                  <c:v>26.41</c:v>
                </c:pt>
              </c:numCache>
            </c:numRef>
          </c:val>
          <c:extLst>
            <c:ext xmlns:c16="http://schemas.microsoft.com/office/drawing/2014/chart" uri="{C3380CC4-5D6E-409C-BE32-E72D297353CC}">
              <c16:uniqueId val="{00000000-C5F9-473B-B186-9D88C361892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27.96</c:v>
                </c:pt>
                <c:pt idx="1">
                  <c:v>28.81</c:v>
                </c:pt>
                <c:pt idx="2">
                  <c:v>31.19</c:v>
                </c:pt>
                <c:pt idx="3">
                  <c:v>33.090000000000003</c:v>
                </c:pt>
                <c:pt idx="4">
                  <c:v>34.33</c:v>
                </c:pt>
              </c:numCache>
            </c:numRef>
          </c:val>
          <c:smooth val="0"/>
          <c:extLst>
            <c:ext xmlns:c16="http://schemas.microsoft.com/office/drawing/2014/chart" uri="{C3380CC4-5D6E-409C-BE32-E72D297353CC}">
              <c16:uniqueId val="{00000001-C5F9-473B-B186-9D88C361892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0.88</c:v>
                </c:pt>
                <c:pt idx="1">
                  <c:v>1.7</c:v>
                </c:pt>
                <c:pt idx="2">
                  <c:v>2.27</c:v>
                </c:pt>
                <c:pt idx="3">
                  <c:v>2.98</c:v>
                </c:pt>
                <c:pt idx="4">
                  <c:v>3.43</c:v>
                </c:pt>
              </c:numCache>
            </c:numRef>
          </c:val>
          <c:extLst>
            <c:ext xmlns:c16="http://schemas.microsoft.com/office/drawing/2014/chart" uri="{C3380CC4-5D6E-409C-BE32-E72D297353CC}">
              <c16:uniqueId val="{00000000-C75E-4DC5-ABDD-6C7CE22C4FA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3.4</c:v>
                </c:pt>
                <c:pt idx="1">
                  <c:v>3.84</c:v>
                </c:pt>
                <c:pt idx="2">
                  <c:v>4.3099999999999996</c:v>
                </c:pt>
                <c:pt idx="3">
                  <c:v>5.04</c:v>
                </c:pt>
                <c:pt idx="4">
                  <c:v>5.1100000000000003</c:v>
                </c:pt>
              </c:numCache>
            </c:numRef>
          </c:val>
          <c:smooth val="0"/>
          <c:extLst>
            <c:ext xmlns:c16="http://schemas.microsoft.com/office/drawing/2014/chart" uri="{C3380CC4-5D6E-409C-BE32-E72D297353CC}">
              <c16:uniqueId val="{00000001-C75E-4DC5-ABDD-6C7CE22C4FA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94B-4991-9F60-ECD4EE37915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4.87</c:v>
                </c:pt>
                <c:pt idx="1">
                  <c:v>3.8</c:v>
                </c:pt>
                <c:pt idx="2">
                  <c:v>3.21</c:v>
                </c:pt>
                <c:pt idx="3">
                  <c:v>2.36</c:v>
                </c:pt>
                <c:pt idx="4">
                  <c:v>2.0699999999999998</c:v>
                </c:pt>
              </c:numCache>
            </c:numRef>
          </c:val>
          <c:smooth val="0"/>
          <c:extLst>
            <c:ext xmlns:c16="http://schemas.microsoft.com/office/drawing/2014/chart" uri="{C3380CC4-5D6E-409C-BE32-E72D297353CC}">
              <c16:uniqueId val="{00000001-894B-4991-9F60-ECD4EE37915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30.86</c:v>
                </c:pt>
                <c:pt idx="1">
                  <c:v>28.25</c:v>
                </c:pt>
                <c:pt idx="2">
                  <c:v>25.19</c:v>
                </c:pt>
                <c:pt idx="3">
                  <c:v>28.1</c:v>
                </c:pt>
                <c:pt idx="4">
                  <c:v>39.42</c:v>
                </c:pt>
              </c:numCache>
            </c:numRef>
          </c:val>
          <c:extLst>
            <c:ext xmlns:c16="http://schemas.microsoft.com/office/drawing/2014/chart" uri="{C3380CC4-5D6E-409C-BE32-E72D297353CC}">
              <c16:uniqueId val="{00000000-CCC2-4588-A57D-2D579B3B3DA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47.32</c:v>
                </c:pt>
                <c:pt idx="1">
                  <c:v>49.96</c:v>
                </c:pt>
                <c:pt idx="2">
                  <c:v>58.04</c:v>
                </c:pt>
                <c:pt idx="3">
                  <c:v>62.12</c:v>
                </c:pt>
                <c:pt idx="4">
                  <c:v>61.57</c:v>
                </c:pt>
              </c:numCache>
            </c:numRef>
          </c:val>
          <c:smooth val="0"/>
          <c:extLst>
            <c:ext xmlns:c16="http://schemas.microsoft.com/office/drawing/2014/chart" uri="{C3380CC4-5D6E-409C-BE32-E72D297353CC}">
              <c16:uniqueId val="{00000001-CCC2-4588-A57D-2D579B3B3DA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1325.35</c:v>
                </c:pt>
                <c:pt idx="1">
                  <c:v>1314.49</c:v>
                </c:pt>
                <c:pt idx="2">
                  <c:v>1262.8800000000001</c:v>
                </c:pt>
                <c:pt idx="3">
                  <c:v>1245.79</c:v>
                </c:pt>
                <c:pt idx="4">
                  <c:v>1247.3599999999999</c:v>
                </c:pt>
              </c:numCache>
            </c:numRef>
          </c:val>
          <c:extLst>
            <c:ext xmlns:c16="http://schemas.microsoft.com/office/drawing/2014/chart" uri="{C3380CC4-5D6E-409C-BE32-E72D297353CC}">
              <c16:uniqueId val="{00000000-07AA-4B0B-84B8-E518C410256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1017.47</c:v>
                </c:pt>
                <c:pt idx="1">
                  <c:v>970.35</c:v>
                </c:pt>
                <c:pt idx="2">
                  <c:v>917.29</c:v>
                </c:pt>
                <c:pt idx="3">
                  <c:v>875.53</c:v>
                </c:pt>
                <c:pt idx="4">
                  <c:v>867.39</c:v>
                </c:pt>
              </c:numCache>
            </c:numRef>
          </c:val>
          <c:smooth val="0"/>
          <c:extLst>
            <c:ext xmlns:c16="http://schemas.microsoft.com/office/drawing/2014/chart" uri="{C3380CC4-5D6E-409C-BE32-E72D297353CC}">
              <c16:uniqueId val="{00000001-07AA-4B0B-84B8-E518C410256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101.97</c:v>
                </c:pt>
                <c:pt idx="1">
                  <c:v>100</c:v>
                </c:pt>
                <c:pt idx="2">
                  <c:v>100</c:v>
                </c:pt>
                <c:pt idx="3">
                  <c:v>97.05</c:v>
                </c:pt>
                <c:pt idx="4">
                  <c:v>100.02</c:v>
                </c:pt>
              </c:numCache>
            </c:numRef>
          </c:val>
          <c:extLst>
            <c:ext xmlns:c16="http://schemas.microsoft.com/office/drawing/2014/chart" uri="{C3380CC4-5D6E-409C-BE32-E72D297353CC}">
              <c16:uniqueId val="{00000000-23FB-4464-ACFC-9DCA5FD2B1E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96.37</c:v>
                </c:pt>
                <c:pt idx="1">
                  <c:v>99.26</c:v>
                </c:pt>
                <c:pt idx="2">
                  <c:v>99.67</c:v>
                </c:pt>
                <c:pt idx="3">
                  <c:v>99.83</c:v>
                </c:pt>
                <c:pt idx="4">
                  <c:v>100.91</c:v>
                </c:pt>
              </c:numCache>
            </c:numRef>
          </c:val>
          <c:smooth val="0"/>
          <c:extLst>
            <c:ext xmlns:c16="http://schemas.microsoft.com/office/drawing/2014/chart" uri="{C3380CC4-5D6E-409C-BE32-E72D297353CC}">
              <c16:uniqueId val="{00000001-23FB-4464-ACFC-9DCA5FD2B1E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180.74</c:v>
                </c:pt>
                <c:pt idx="1">
                  <c:v>184.18</c:v>
                </c:pt>
                <c:pt idx="2">
                  <c:v>184.01</c:v>
                </c:pt>
                <c:pt idx="3">
                  <c:v>189.18</c:v>
                </c:pt>
                <c:pt idx="4">
                  <c:v>183.4</c:v>
                </c:pt>
              </c:numCache>
            </c:numRef>
          </c:val>
          <c:extLst>
            <c:ext xmlns:c16="http://schemas.microsoft.com/office/drawing/2014/chart" uri="{C3380CC4-5D6E-409C-BE32-E72D297353CC}">
              <c16:uniqueId val="{00000000-93D1-4764-9F3C-0048B72CD77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162.65</c:v>
                </c:pt>
                <c:pt idx="1">
                  <c:v>159.53</c:v>
                </c:pt>
                <c:pt idx="2">
                  <c:v>159.6</c:v>
                </c:pt>
                <c:pt idx="3">
                  <c:v>158.94</c:v>
                </c:pt>
                <c:pt idx="4">
                  <c:v>158.04</c:v>
                </c:pt>
              </c:numCache>
            </c:numRef>
          </c:val>
          <c:smooth val="0"/>
          <c:extLst>
            <c:ext xmlns:c16="http://schemas.microsoft.com/office/drawing/2014/chart" uri="{C3380CC4-5D6E-409C-BE32-E72D297353CC}">
              <c16:uniqueId val="{00000001-93D1-4764-9F3C-0048B72CD77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S64"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山形市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Ad</v>
      </c>
      <c r="X8" s="49"/>
      <c r="Y8" s="49"/>
      <c r="Z8" s="49"/>
      <c r="AA8" s="49"/>
      <c r="AB8" s="49"/>
      <c r="AC8" s="49"/>
      <c r="AD8" s="50" t="str">
        <f>データ!$M$6</f>
        <v>自治体職員</v>
      </c>
      <c r="AE8" s="50"/>
      <c r="AF8" s="50"/>
      <c r="AG8" s="50"/>
      <c r="AH8" s="50"/>
      <c r="AI8" s="50"/>
      <c r="AJ8" s="50"/>
      <c r="AK8" s="3"/>
      <c r="AL8" s="51">
        <f>データ!S6</f>
        <v>244998</v>
      </c>
      <c r="AM8" s="51"/>
      <c r="AN8" s="51"/>
      <c r="AO8" s="51"/>
      <c r="AP8" s="51"/>
      <c r="AQ8" s="51"/>
      <c r="AR8" s="51"/>
      <c r="AS8" s="51"/>
      <c r="AT8" s="46">
        <f>データ!T6</f>
        <v>381.3</v>
      </c>
      <c r="AU8" s="46"/>
      <c r="AV8" s="46"/>
      <c r="AW8" s="46"/>
      <c r="AX8" s="46"/>
      <c r="AY8" s="46"/>
      <c r="AZ8" s="46"/>
      <c r="BA8" s="46"/>
      <c r="BB8" s="46">
        <f>データ!U6</f>
        <v>642.53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43.9</v>
      </c>
      <c r="J10" s="46"/>
      <c r="K10" s="46"/>
      <c r="L10" s="46"/>
      <c r="M10" s="46"/>
      <c r="N10" s="46"/>
      <c r="O10" s="46"/>
      <c r="P10" s="46">
        <f>データ!P6</f>
        <v>87.84</v>
      </c>
      <c r="Q10" s="46"/>
      <c r="R10" s="46"/>
      <c r="S10" s="46"/>
      <c r="T10" s="46"/>
      <c r="U10" s="46"/>
      <c r="V10" s="46"/>
      <c r="W10" s="46">
        <f>データ!Q6</f>
        <v>76.22</v>
      </c>
      <c r="X10" s="46"/>
      <c r="Y10" s="46"/>
      <c r="Z10" s="46"/>
      <c r="AA10" s="46"/>
      <c r="AB10" s="46"/>
      <c r="AC10" s="46"/>
      <c r="AD10" s="51">
        <f>データ!R6</f>
        <v>3355</v>
      </c>
      <c r="AE10" s="51"/>
      <c r="AF10" s="51"/>
      <c r="AG10" s="51"/>
      <c r="AH10" s="51"/>
      <c r="AI10" s="51"/>
      <c r="AJ10" s="51"/>
      <c r="AK10" s="2"/>
      <c r="AL10" s="51">
        <f>データ!V6</f>
        <v>214207</v>
      </c>
      <c r="AM10" s="51"/>
      <c r="AN10" s="51"/>
      <c r="AO10" s="51"/>
      <c r="AP10" s="51"/>
      <c r="AQ10" s="51"/>
      <c r="AR10" s="51"/>
      <c r="AS10" s="51"/>
      <c r="AT10" s="46">
        <f>データ!W6</f>
        <v>50.91</v>
      </c>
      <c r="AU10" s="46"/>
      <c r="AV10" s="46"/>
      <c r="AW10" s="46"/>
      <c r="AX10" s="46"/>
      <c r="AY10" s="46"/>
      <c r="AZ10" s="46"/>
      <c r="BA10" s="46"/>
      <c r="BB10" s="46">
        <f>データ!X6</f>
        <v>4207.5600000000004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MJl3/Unnn0iB76F0wpKtaQ0oH84ODOvLSs1YqjcPjiYgFO8g9Y8lvkmNKsmSyibUGTxdkgXLFxgeDPyoUSFmjg==" saltValue="xPA7807L5txOMxtvyvmAY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2019</v>
      </c>
      <c r="C6" s="33">
        <f t="shared" ref="C6:X6" si="3">C7</f>
        <v>62014</v>
      </c>
      <c r="D6" s="33">
        <f t="shared" si="3"/>
        <v>46</v>
      </c>
      <c r="E6" s="33">
        <f t="shared" si="3"/>
        <v>17</v>
      </c>
      <c r="F6" s="33">
        <f t="shared" si="3"/>
        <v>1</v>
      </c>
      <c r="G6" s="33">
        <f t="shared" si="3"/>
        <v>0</v>
      </c>
      <c r="H6" s="33" t="str">
        <f t="shared" si="3"/>
        <v>山形県　山形市</v>
      </c>
      <c r="I6" s="33" t="str">
        <f t="shared" si="3"/>
        <v>法適用</v>
      </c>
      <c r="J6" s="33" t="str">
        <f t="shared" si="3"/>
        <v>下水道事業</v>
      </c>
      <c r="K6" s="33" t="str">
        <f t="shared" si="3"/>
        <v>公共下水道</v>
      </c>
      <c r="L6" s="33" t="str">
        <f t="shared" si="3"/>
        <v>Ad</v>
      </c>
      <c r="M6" s="33" t="str">
        <f t="shared" si="3"/>
        <v>自治体職員</v>
      </c>
      <c r="N6" s="34" t="str">
        <f t="shared" si="3"/>
        <v>-</v>
      </c>
      <c r="O6" s="34">
        <f t="shared" si="3"/>
        <v>43.9</v>
      </c>
      <c r="P6" s="34">
        <f t="shared" si="3"/>
        <v>87.84</v>
      </c>
      <c r="Q6" s="34">
        <f t="shared" si="3"/>
        <v>76.22</v>
      </c>
      <c r="R6" s="34">
        <f t="shared" si="3"/>
        <v>3355</v>
      </c>
      <c r="S6" s="34">
        <f t="shared" si="3"/>
        <v>244998</v>
      </c>
      <c r="T6" s="34">
        <f t="shared" si="3"/>
        <v>381.3</v>
      </c>
      <c r="U6" s="34">
        <f t="shared" si="3"/>
        <v>642.53</v>
      </c>
      <c r="V6" s="34">
        <f t="shared" si="3"/>
        <v>214207</v>
      </c>
      <c r="W6" s="34">
        <f t="shared" si="3"/>
        <v>50.91</v>
      </c>
      <c r="X6" s="34">
        <f t="shared" si="3"/>
        <v>4207.5600000000004</v>
      </c>
      <c r="Y6" s="35">
        <f>IF(Y7="",NA(),Y7)</f>
        <v>106.65</v>
      </c>
      <c r="Z6" s="35">
        <f t="shared" ref="Z6:AH6" si="4">IF(Z7="",NA(),Z7)</f>
        <v>108.02</v>
      </c>
      <c r="AA6" s="35">
        <f t="shared" si="4"/>
        <v>104.1</v>
      </c>
      <c r="AB6" s="35">
        <f t="shared" si="4"/>
        <v>101.32</v>
      </c>
      <c r="AC6" s="35">
        <f t="shared" si="4"/>
        <v>101.39</v>
      </c>
      <c r="AD6" s="35">
        <f t="shared" si="4"/>
        <v>108.52</v>
      </c>
      <c r="AE6" s="35">
        <f t="shared" si="4"/>
        <v>109.12</v>
      </c>
      <c r="AF6" s="35">
        <f t="shared" si="4"/>
        <v>110.22</v>
      </c>
      <c r="AG6" s="35">
        <f t="shared" si="4"/>
        <v>110.01</v>
      </c>
      <c r="AH6" s="35">
        <f t="shared" si="4"/>
        <v>111.12</v>
      </c>
      <c r="AI6" s="34" t="str">
        <f>IF(AI7="","",IF(AI7="-","【-】","【"&amp;SUBSTITUTE(TEXT(AI7,"#,##0.00"),"-","△")&amp;"】"))</f>
        <v>【108.07】</v>
      </c>
      <c r="AJ6" s="34">
        <f>IF(AJ7="",NA(),AJ7)</f>
        <v>0</v>
      </c>
      <c r="AK6" s="34">
        <f t="shared" ref="AK6:AS6" si="5">IF(AK7="",NA(),AK7)</f>
        <v>0</v>
      </c>
      <c r="AL6" s="34">
        <f t="shared" si="5"/>
        <v>0</v>
      </c>
      <c r="AM6" s="34">
        <f t="shared" si="5"/>
        <v>0</v>
      </c>
      <c r="AN6" s="34">
        <f t="shared" si="5"/>
        <v>0</v>
      </c>
      <c r="AO6" s="35">
        <f t="shared" si="5"/>
        <v>4.87</v>
      </c>
      <c r="AP6" s="35">
        <f t="shared" si="5"/>
        <v>3.8</v>
      </c>
      <c r="AQ6" s="35">
        <f t="shared" si="5"/>
        <v>3.21</v>
      </c>
      <c r="AR6" s="35">
        <f t="shared" si="5"/>
        <v>2.36</v>
      </c>
      <c r="AS6" s="35">
        <f t="shared" si="5"/>
        <v>2.0699999999999998</v>
      </c>
      <c r="AT6" s="34" t="str">
        <f>IF(AT7="","",IF(AT7="-","【-】","【"&amp;SUBSTITUTE(TEXT(AT7,"#,##0.00"),"-","△")&amp;"】"))</f>
        <v>【3.09】</v>
      </c>
      <c r="AU6" s="35">
        <f>IF(AU7="",NA(),AU7)</f>
        <v>30.86</v>
      </c>
      <c r="AV6" s="35">
        <f t="shared" ref="AV6:BD6" si="6">IF(AV7="",NA(),AV7)</f>
        <v>28.25</v>
      </c>
      <c r="AW6" s="35">
        <f t="shared" si="6"/>
        <v>25.19</v>
      </c>
      <c r="AX6" s="35">
        <f t="shared" si="6"/>
        <v>28.1</v>
      </c>
      <c r="AY6" s="35">
        <f t="shared" si="6"/>
        <v>39.42</v>
      </c>
      <c r="AZ6" s="35">
        <f t="shared" si="6"/>
        <v>47.32</v>
      </c>
      <c r="BA6" s="35">
        <f t="shared" si="6"/>
        <v>49.96</v>
      </c>
      <c r="BB6" s="35">
        <f t="shared" si="6"/>
        <v>58.04</v>
      </c>
      <c r="BC6" s="35">
        <f t="shared" si="6"/>
        <v>62.12</v>
      </c>
      <c r="BD6" s="35">
        <f t="shared" si="6"/>
        <v>61.57</v>
      </c>
      <c r="BE6" s="34" t="str">
        <f>IF(BE7="","",IF(BE7="-","【-】","【"&amp;SUBSTITUTE(TEXT(BE7,"#,##0.00"),"-","△")&amp;"】"))</f>
        <v>【69.54】</v>
      </c>
      <c r="BF6" s="35">
        <f>IF(BF7="",NA(),BF7)</f>
        <v>1325.35</v>
      </c>
      <c r="BG6" s="35">
        <f t="shared" ref="BG6:BO6" si="7">IF(BG7="",NA(),BG7)</f>
        <v>1314.49</v>
      </c>
      <c r="BH6" s="35">
        <f t="shared" si="7"/>
        <v>1262.8800000000001</v>
      </c>
      <c r="BI6" s="35">
        <f t="shared" si="7"/>
        <v>1245.79</v>
      </c>
      <c r="BJ6" s="35">
        <f t="shared" si="7"/>
        <v>1247.3599999999999</v>
      </c>
      <c r="BK6" s="35">
        <f t="shared" si="7"/>
        <v>1017.47</v>
      </c>
      <c r="BL6" s="35">
        <f t="shared" si="7"/>
        <v>970.35</v>
      </c>
      <c r="BM6" s="35">
        <f t="shared" si="7"/>
        <v>917.29</v>
      </c>
      <c r="BN6" s="35">
        <f t="shared" si="7"/>
        <v>875.53</v>
      </c>
      <c r="BO6" s="35">
        <f t="shared" si="7"/>
        <v>867.39</v>
      </c>
      <c r="BP6" s="34" t="str">
        <f>IF(BP7="","",IF(BP7="-","【-】","【"&amp;SUBSTITUTE(TEXT(BP7,"#,##0.00"),"-","△")&amp;"】"))</f>
        <v>【682.51】</v>
      </c>
      <c r="BQ6" s="35">
        <f>IF(BQ7="",NA(),BQ7)</f>
        <v>101.97</v>
      </c>
      <c r="BR6" s="35">
        <f t="shared" ref="BR6:BZ6" si="8">IF(BR7="",NA(),BR7)</f>
        <v>100</v>
      </c>
      <c r="BS6" s="35">
        <f t="shared" si="8"/>
        <v>100</v>
      </c>
      <c r="BT6" s="35">
        <f t="shared" si="8"/>
        <v>97.05</v>
      </c>
      <c r="BU6" s="35">
        <f t="shared" si="8"/>
        <v>100.02</v>
      </c>
      <c r="BV6" s="35">
        <f t="shared" si="8"/>
        <v>96.37</v>
      </c>
      <c r="BW6" s="35">
        <f t="shared" si="8"/>
        <v>99.26</v>
      </c>
      <c r="BX6" s="35">
        <f t="shared" si="8"/>
        <v>99.67</v>
      </c>
      <c r="BY6" s="35">
        <f t="shared" si="8"/>
        <v>99.83</v>
      </c>
      <c r="BZ6" s="35">
        <f t="shared" si="8"/>
        <v>100.91</v>
      </c>
      <c r="CA6" s="34" t="str">
        <f>IF(CA7="","",IF(CA7="-","【-】","【"&amp;SUBSTITUTE(TEXT(CA7,"#,##0.00"),"-","△")&amp;"】"))</f>
        <v>【100.34】</v>
      </c>
      <c r="CB6" s="35">
        <f>IF(CB7="",NA(),CB7)</f>
        <v>180.74</v>
      </c>
      <c r="CC6" s="35">
        <f t="shared" ref="CC6:CK6" si="9">IF(CC7="",NA(),CC7)</f>
        <v>184.18</v>
      </c>
      <c r="CD6" s="35">
        <f t="shared" si="9"/>
        <v>184.01</v>
      </c>
      <c r="CE6" s="35">
        <f t="shared" si="9"/>
        <v>189.18</v>
      </c>
      <c r="CF6" s="35">
        <f t="shared" si="9"/>
        <v>183.4</v>
      </c>
      <c r="CG6" s="35">
        <f t="shared" si="9"/>
        <v>162.65</v>
      </c>
      <c r="CH6" s="35">
        <f t="shared" si="9"/>
        <v>159.53</v>
      </c>
      <c r="CI6" s="35">
        <f t="shared" si="9"/>
        <v>159.6</v>
      </c>
      <c r="CJ6" s="35">
        <f t="shared" si="9"/>
        <v>158.94</v>
      </c>
      <c r="CK6" s="35">
        <f t="shared" si="9"/>
        <v>158.04</v>
      </c>
      <c r="CL6" s="34" t="str">
        <f>IF(CL7="","",IF(CL7="-","【-】","【"&amp;SUBSTITUTE(TEXT(CL7,"#,##0.00"),"-","△")&amp;"】"))</f>
        <v>【136.15】</v>
      </c>
      <c r="CM6" s="35">
        <f>IF(CM7="",NA(),CM7)</f>
        <v>71.790000000000006</v>
      </c>
      <c r="CN6" s="35">
        <f t="shared" ref="CN6:CV6" si="10">IF(CN7="",NA(),CN7)</f>
        <v>74.05</v>
      </c>
      <c r="CO6" s="35">
        <f t="shared" si="10"/>
        <v>98.73</v>
      </c>
      <c r="CP6" s="35">
        <f t="shared" si="10"/>
        <v>96.64</v>
      </c>
      <c r="CQ6" s="35">
        <f t="shared" si="10"/>
        <v>98.28</v>
      </c>
      <c r="CR6" s="35">
        <f t="shared" si="10"/>
        <v>66.63</v>
      </c>
      <c r="CS6" s="35">
        <f t="shared" si="10"/>
        <v>67.040000000000006</v>
      </c>
      <c r="CT6" s="35">
        <f t="shared" si="10"/>
        <v>66.34</v>
      </c>
      <c r="CU6" s="35">
        <f t="shared" si="10"/>
        <v>67.069999999999993</v>
      </c>
      <c r="CV6" s="35">
        <f t="shared" si="10"/>
        <v>66.78</v>
      </c>
      <c r="CW6" s="34" t="str">
        <f>IF(CW7="","",IF(CW7="-","【-】","【"&amp;SUBSTITUTE(TEXT(CW7,"#,##0.00"),"-","△")&amp;"】"))</f>
        <v>【59.64】</v>
      </c>
      <c r="CX6" s="35">
        <f>IF(CX7="",NA(),CX7)</f>
        <v>92.83</v>
      </c>
      <c r="CY6" s="35">
        <f t="shared" ref="CY6:DG6" si="11">IF(CY7="",NA(),CY7)</f>
        <v>93.13</v>
      </c>
      <c r="CZ6" s="35">
        <f t="shared" si="11"/>
        <v>93.19</v>
      </c>
      <c r="DA6" s="35">
        <f t="shared" si="11"/>
        <v>93.81</v>
      </c>
      <c r="DB6" s="35">
        <f t="shared" si="11"/>
        <v>94.41</v>
      </c>
      <c r="DC6" s="35">
        <f t="shared" si="11"/>
        <v>93.38</v>
      </c>
      <c r="DD6" s="35">
        <f t="shared" si="11"/>
        <v>93.5</v>
      </c>
      <c r="DE6" s="35">
        <f t="shared" si="11"/>
        <v>93.86</v>
      </c>
      <c r="DF6" s="35">
        <f t="shared" si="11"/>
        <v>93.96</v>
      </c>
      <c r="DG6" s="35">
        <f t="shared" si="11"/>
        <v>94.06</v>
      </c>
      <c r="DH6" s="34" t="str">
        <f>IF(DH7="","",IF(DH7="-","【-】","【"&amp;SUBSTITUTE(TEXT(DH7,"#,##0.00"),"-","△")&amp;"】"))</f>
        <v>【95.35】</v>
      </c>
      <c r="DI6" s="35">
        <f>IF(DI7="",NA(),DI7)</f>
        <v>17.399999999999999</v>
      </c>
      <c r="DJ6" s="35">
        <f t="shared" ref="DJ6:DR6" si="12">IF(DJ7="",NA(),DJ7)</f>
        <v>19.68</v>
      </c>
      <c r="DK6" s="35">
        <f t="shared" si="12"/>
        <v>22.03</v>
      </c>
      <c r="DL6" s="35">
        <f t="shared" si="12"/>
        <v>24.29</v>
      </c>
      <c r="DM6" s="35">
        <f t="shared" si="12"/>
        <v>26.41</v>
      </c>
      <c r="DN6" s="35">
        <f t="shared" si="12"/>
        <v>27.96</v>
      </c>
      <c r="DO6" s="35">
        <f t="shared" si="12"/>
        <v>28.81</v>
      </c>
      <c r="DP6" s="35">
        <f t="shared" si="12"/>
        <v>31.19</v>
      </c>
      <c r="DQ6" s="35">
        <f t="shared" si="12"/>
        <v>33.090000000000003</v>
      </c>
      <c r="DR6" s="35">
        <f t="shared" si="12"/>
        <v>34.33</v>
      </c>
      <c r="DS6" s="34" t="str">
        <f>IF(DS7="","",IF(DS7="-","【-】","【"&amp;SUBSTITUTE(TEXT(DS7,"#,##0.00"),"-","△")&amp;"】"))</f>
        <v>【38.57】</v>
      </c>
      <c r="DT6" s="35">
        <f>IF(DT7="",NA(),DT7)</f>
        <v>0.88</v>
      </c>
      <c r="DU6" s="35">
        <f t="shared" ref="DU6:EC6" si="13">IF(DU7="",NA(),DU7)</f>
        <v>1.7</v>
      </c>
      <c r="DV6" s="35">
        <f t="shared" si="13"/>
        <v>2.27</v>
      </c>
      <c r="DW6" s="35">
        <f t="shared" si="13"/>
        <v>2.98</v>
      </c>
      <c r="DX6" s="35">
        <f t="shared" si="13"/>
        <v>3.43</v>
      </c>
      <c r="DY6" s="35">
        <f t="shared" si="13"/>
        <v>3.4</v>
      </c>
      <c r="DZ6" s="35">
        <f t="shared" si="13"/>
        <v>3.84</v>
      </c>
      <c r="EA6" s="35">
        <f t="shared" si="13"/>
        <v>4.3099999999999996</v>
      </c>
      <c r="EB6" s="35">
        <f t="shared" si="13"/>
        <v>5.04</v>
      </c>
      <c r="EC6" s="35">
        <f t="shared" si="13"/>
        <v>5.1100000000000003</v>
      </c>
      <c r="ED6" s="34" t="str">
        <f>IF(ED7="","",IF(ED7="-","【-】","【"&amp;SUBSTITUTE(TEXT(ED7,"#,##0.00"),"-","△")&amp;"】"))</f>
        <v>【5.90】</v>
      </c>
      <c r="EE6" s="35">
        <f>IF(EE7="",NA(),EE7)</f>
        <v>0.27</v>
      </c>
      <c r="EF6" s="35">
        <f t="shared" ref="EF6:EN6" si="14">IF(EF7="",NA(),EF7)</f>
        <v>0.2</v>
      </c>
      <c r="EG6" s="35">
        <f t="shared" si="14"/>
        <v>0.14000000000000001</v>
      </c>
      <c r="EH6" s="35">
        <f t="shared" si="14"/>
        <v>0.25</v>
      </c>
      <c r="EI6" s="35">
        <f t="shared" si="14"/>
        <v>0.21</v>
      </c>
      <c r="EJ6" s="35">
        <f t="shared" si="14"/>
        <v>0.22</v>
      </c>
      <c r="EK6" s="35">
        <f t="shared" si="14"/>
        <v>0.28000000000000003</v>
      </c>
      <c r="EL6" s="35">
        <f t="shared" si="14"/>
        <v>0.21</v>
      </c>
      <c r="EM6" s="35">
        <f t="shared" si="14"/>
        <v>0.25</v>
      </c>
      <c r="EN6" s="35">
        <f t="shared" si="14"/>
        <v>0.21</v>
      </c>
      <c r="EO6" s="34" t="str">
        <f>IF(EO7="","",IF(EO7="-","【-】","【"&amp;SUBSTITUTE(TEXT(EO7,"#,##0.00"),"-","△")&amp;"】"))</f>
        <v>【0.22】</v>
      </c>
    </row>
    <row r="7" spans="1:148" s="36" customFormat="1" x14ac:dyDescent="0.15">
      <c r="A7" s="28"/>
      <c r="B7" s="37">
        <v>2019</v>
      </c>
      <c r="C7" s="37">
        <v>62014</v>
      </c>
      <c r="D7" s="37">
        <v>46</v>
      </c>
      <c r="E7" s="37">
        <v>17</v>
      </c>
      <c r="F7" s="37">
        <v>1</v>
      </c>
      <c r="G7" s="37">
        <v>0</v>
      </c>
      <c r="H7" s="37" t="s">
        <v>95</v>
      </c>
      <c r="I7" s="37" t="s">
        <v>96</v>
      </c>
      <c r="J7" s="37" t="s">
        <v>97</v>
      </c>
      <c r="K7" s="37" t="s">
        <v>98</v>
      </c>
      <c r="L7" s="37" t="s">
        <v>99</v>
      </c>
      <c r="M7" s="37" t="s">
        <v>100</v>
      </c>
      <c r="N7" s="38" t="s">
        <v>101</v>
      </c>
      <c r="O7" s="38">
        <v>43.9</v>
      </c>
      <c r="P7" s="38">
        <v>87.84</v>
      </c>
      <c r="Q7" s="38">
        <v>76.22</v>
      </c>
      <c r="R7" s="38">
        <v>3355</v>
      </c>
      <c r="S7" s="38">
        <v>244998</v>
      </c>
      <c r="T7" s="38">
        <v>381.3</v>
      </c>
      <c r="U7" s="38">
        <v>642.53</v>
      </c>
      <c r="V7" s="38">
        <v>214207</v>
      </c>
      <c r="W7" s="38">
        <v>50.91</v>
      </c>
      <c r="X7" s="38">
        <v>4207.5600000000004</v>
      </c>
      <c r="Y7" s="38">
        <v>106.65</v>
      </c>
      <c r="Z7" s="38">
        <v>108.02</v>
      </c>
      <c r="AA7" s="38">
        <v>104.1</v>
      </c>
      <c r="AB7" s="38">
        <v>101.32</v>
      </c>
      <c r="AC7" s="38">
        <v>101.39</v>
      </c>
      <c r="AD7" s="38">
        <v>108.52</v>
      </c>
      <c r="AE7" s="38">
        <v>109.12</v>
      </c>
      <c r="AF7" s="38">
        <v>110.22</v>
      </c>
      <c r="AG7" s="38">
        <v>110.01</v>
      </c>
      <c r="AH7" s="38">
        <v>111.12</v>
      </c>
      <c r="AI7" s="38">
        <v>108.07</v>
      </c>
      <c r="AJ7" s="38">
        <v>0</v>
      </c>
      <c r="AK7" s="38">
        <v>0</v>
      </c>
      <c r="AL7" s="38">
        <v>0</v>
      </c>
      <c r="AM7" s="38">
        <v>0</v>
      </c>
      <c r="AN7" s="38">
        <v>0</v>
      </c>
      <c r="AO7" s="38">
        <v>4.87</v>
      </c>
      <c r="AP7" s="38">
        <v>3.8</v>
      </c>
      <c r="AQ7" s="38">
        <v>3.21</v>
      </c>
      <c r="AR7" s="38">
        <v>2.36</v>
      </c>
      <c r="AS7" s="38">
        <v>2.0699999999999998</v>
      </c>
      <c r="AT7" s="38">
        <v>3.09</v>
      </c>
      <c r="AU7" s="38">
        <v>30.86</v>
      </c>
      <c r="AV7" s="38">
        <v>28.25</v>
      </c>
      <c r="AW7" s="38">
        <v>25.19</v>
      </c>
      <c r="AX7" s="38">
        <v>28.1</v>
      </c>
      <c r="AY7" s="38">
        <v>39.42</v>
      </c>
      <c r="AZ7" s="38">
        <v>47.32</v>
      </c>
      <c r="BA7" s="38">
        <v>49.96</v>
      </c>
      <c r="BB7" s="38">
        <v>58.04</v>
      </c>
      <c r="BC7" s="38">
        <v>62.12</v>
      </c>
      <c r="BD7" s="38">
        <v>61.57</v>
      </c>
      <c r="BE7" s="38">
        <v>69.540000000000006</v>
      </c>
      <c r="BF7" s="38">
        <v>1325.35</v>
      </c>
      <c r="BG7" s="38">
        <v>1314.49</v>
      </c>
      <c r="BH7" s="38">
        <v>1262.8800000000001</v>
      </c>
      <c r="BI7" s="38">
        <v>1245.79</v>
      </c>
      <c r="BJ7" s="38">
        <v>1247.3599999999999</v>
      </c>
      <c r="BK7" s="38">
        <v>1017.47</v>
      </c>
      <c r="BL7" s="38">
        <v>970.35</v>
      </c>
      <c r="BM7" s="38">
        <v>917.29</v>
      </c>
      <c r="BN7" s="38">
        <v>875.53</v>
      </c>
      <c r="BO7" s="38">
        <v>867.39</v>
      </c>
      <c r="BP7" s="38">
        <v>682.51</v>
      </c>
      <c r="BQ7" s="38">
        <v>101.97</v>
      </c>
      <c r="BR7" s="38">
        <v>100</v>
      </c>
      <c r="BS7" s="38">
        <v>100</v>
      </c>
      <c r="BT7" s="38">
        <v>97.05</v>
      </c>
      <c r="BU7" s="38">
        <v>100.02</v>
      </c>
      <c r="BV7" s="38">
        <v>96.37</v>
      </c>
      <c r="BW7" s="38">
        <v>99.26</v>
      </c>
      <c r="BX7" s="38">
        <v>99.67</v>
      </c>
      <c r="BY7" s="38">
        <v>99.83</v>
      </c>
      <c r="BZ7" s="38">
        <v>100.91</v>
      </c>
      <c r="CA7" s="38">
        <v>100.34</v>
      </c>
      <c r="CB7" s="38">
        <v>180.74</v>
      </c>
      <c r="CC7" s="38">
        <v>184.18</v>
      </c>
      <c r="CD7" s="38">
        <v>184.01</v>
      </c>
      <c r="CE7" s="38">
        <v>189.18</v>
      </c>
      <c r="CF7" s="38">
        <v>183.4</v>
      </c>
      <c r="CG7" s="38">
        <v>162.65</v>
      </c>
      <c r="CH7" s="38">
        <v>159.53</v>
      </c>
      <c r="CI7" s="38">
        <v>159.6</v>
      </c>
      <c r="CJ7" s="38">
        <v>158.94</v>
      </c>
      <c r="CK7" s="38">
        <v>158.04</v>
      </c>
      <c r="CL7" s="38">
        <v>136.15</v>
      </c>
      <c r="CM7" s="38">
        <v>71.790000000000006</v>
      </c>
      <c r="CN7" s="38">
        <v>74.05</v>
      </c>
      <c r="CO7" s="38">
        <v>98.73</v>
      </c>
      <c r="CP7" s="38">
        <v>96.64</v>
      </c>
      <c r="CQ7" s="38">
        <v>98.28</v>
      </c>
      <c r="CR7" s="38">
        <v>66.63</v>
      </c>
      <c r="CS7" s="38">
        <v>67.040000000000006</v>
      </c>
      <c r="CT7" s="38">
        <v>66.34</v>
      </c>
      <c r="CU7" s="38">
        <v>67.069999999999993</v>
      </c>
      <c r="CV7" s="38">
        <v>66.78</v>
      </c>
      <c r="CW7" s="38">
        <v>59.64</v>
      </c>
      <c r="CX7" s="38">
        <v>92.83</v>
      </c>
      <c r="CY7" s="38">
        <v>93.13</v>
      </c>
      <c r="CZ7" s="38">
        <v>93.19</v>
      </c>
      <c r="DA7" s="38">
        <v>93.81</v>
      </c>
      <c r="DB7" s="38">
        <v>94.41</v>
      </c>
      <c r="DC7" s="38">
        <v>93.38</v>
      </c>
      <c r="DD7" s="38">
        <v>93.5</v>
      </c>
      <c r="DE7" s="38">
        <v>93.86</v>
      </c>
      <c r="DF7" s="38">
        <v>93.96</v>
      </c>
      <c r="DG7" s="38">
        <v>94.06</v>
      </c>
      <c r="DH7" s="38">
        <v>95.35</v>
      </c>
      <c r="DI7" s="38">
        <v>17.399999999999999</v>
      </c>
      <c r="DJ7" s="38">
        <v>19.68</v>
      </c>
      <c r="DK7" s="38">
        <v>22.03</v>
      </c>
      <c r="DL7" s="38">
        <v>24.29</v>
      </c>
      <c r="DM7" s="38">
        <v>26.41</v>
      </c>
      <c r="DN7" s="38">
        <v>27.96</v>
      </c>
      <c r="DO7" s="38">
        <v>28.81</v>
      </c>
      <c r="DP7" s="38">
        <v>31.19</v>
      </c>
      <c r="DQ7" s="38">
        <v>33.090000000000003</v>
      </c>
      <c r="DR7" s="38">
        <v>34.33</v>
      </c>
      <c r="DS7" s="38">
        <v>38.57</v>
      </c>
      <c r="DT7" s="38">
        <v>0.88</v>
      </c>
      <c r="DU7" s="38">
        <v>1.7</v>
      </c>
      <c r="DV7" s="38">
        <v>2.27</v>
      </c>
      <c r="DW7" s="38">
        <v>2.98</v>
      </c>
      <c r="DX7" s="38">
        <v>3.43</v>
      </c>
      <c r="DY7" s="38">
        <v>3.4</v>
      </c>
      <c r="DZ7" s="38">
        <v>3.84</v>
      </c>
      <c r="EA7" s="38">
        <v>4.3099999999999996</v>
      </c>
      <c r="EB7" s="38">
        <v>5.04</v>
      </c>
      <c r="EC7" s="38">
        <v>5.1100000000000003</v>
      </c>
      <c r="ED7" s="38">
        <v>5.9</v>
      </c>
      <c r="EE7" s="38">
        <v>0.27</v>
      </c>
      <c r="EF7" s="38">
        <v>0.2</v>
      </c>
      <c r="EG7" s="38">
        <v>0.14000000000000001</v>
      </c>
      <c r="EH7" s="38">
        <v>0.25</v>
      </c>
      <c r="EI7" s="38">
        <v>0.21</v>
      </c>
      <c r="EJ7" s="38">
        <v>0.22</v>
      </c>
      <c r="EK7" s="38">
        <v>0.28000000000000003</v>
      </c>
      <c r="EL7" s="38">
        <v>0.21</v>
      </c>
      <c r="EM7" s="38">
        <v>0.25</v>
      </c>
      <c r="EN7" s="38">
        <v>0.21</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107</v>
      </c>
    </row>
    <row r="12" spans="1:148" x14ac:dyDescent="0.15">
      <c r="B12">
        <v>1</v>
      </c>
      <c r="C12">
        <v>1</v>
      </c>
      <c r="D12">
        <v>1</v>
      </c>
      <c r="E12">
        <v>1</v>
      </c>
      <c r="F12">
        <v>1</v>
      </c>
      <c r="G12" t="s">
        <v>108</v>
      </c>
    </row>
    <row r="13" spans="1:148" x14ac:dyDescent="0.15">
      <c r="B13" t="s">
        <v>109</v>
      </c>
      <c r="C13" t="s">
        <v>109</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経営企画課y24132pc153</cp:lastModifiedBy>
  <cp:lastPrinted>2021-01-27T02:09:26Z</cp:lastPrinted>
  <dcterms:created xsi:type="dcterms:W3CDTF">2020-12-04T02:24:34Z</dcterms:created>
  <dcterms:modified xsi:type="dcterms:W3CDTF">2021-01-27T05:40:07Z</dcterms:modified>
  <cp:category/>
</cp:coreProperties>
</file>