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0.13.151.226\share\共有フォルダ\1.総務係\⑤経営企画係\○経営比較分析表\水道\R2年度経営比較分析表(上水)\報告\"/>
    </mc:Choice>
  </mc:AlternateContent>
  <xr:revisionPtr revIDLastSave="0" documentId="13_ncr:1_{3EA8A981-FE11-4747-BCBD-3E98171F931A}" xr6:coauthVersionLast="45" xr6:coauthVersionMax="45" xr10:uidLastSave="{00000000-0000-0000-0000-000000000000}"/>
  <workbookProtection workbookAlgorithmName="SHA-512" workbookHashValue="8gnaWeh9oTM4xRkR1aHixFFPFd+Kby0PVZVyxANvFvtS5HWaLswOr0UCARljCR397sSYr4t+V4XeQ4WW0Z9mQA==" workbookSaltValue="TXKl2pcHIWP14gLx9xCSb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E85" i="4"/>
  <c r="BB10" i="4"/>
  <c r="AT10" i="4"/>
  <c r="AL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<sst xmlns="http://schemas.openxmlformats.org/spreadsheetml/2006/main" count="228" uniqueCount="113">
  <si>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</si>
  <si>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</si>
  <si>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</si>
  <si>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</si>
  <si>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</si>
  <si>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</si>
  <si>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</si>
  <si>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</si>
  <si>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</si>
  <si>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</si>
  <si>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</si>
  <si>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</si>
  <si>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</si>
  <si>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</si>
  <si>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</si>
  <si>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</si>
  <si>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</si>
  <si>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</si>
  <si>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</si>
  <si>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</si>
  <si>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</si>
  <si>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</si>
  <si>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</si>
  <si>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</si>
  <si>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</si>
  <si>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</si>
  <si>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</si>
  <si>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</si>
  <si>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</si>
  <si>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</si>
  <si>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</si>
  <si>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</si>
  <si>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</si>
  <si>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</si>
  <si>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</si>
  <si>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</si>
  <si>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</si>
  <si>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</si>
  <si>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</si>
  <si>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</si>
  <si>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</si>
  <si>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</si>
  <si>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</si>
  <si>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</si>
  <si>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</si>
  <si>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</si>
  <si>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</si>
  <si>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</si>
  <si>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</si>
  <si>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</si>
  <si>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</si>
  <si>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</si>
  <si>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</si>
  <si>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</si>
  <si>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</si>
  <si>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</si>
  <si>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</si>
  <si>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</si>
  <si>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</si>
  <si>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</si>
  <si>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</si>
  <si>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</si>
  <si>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</si>
  <si>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</si>
  <si>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</si>
  <si>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</si>
  <si>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</si>
  <si>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</si>
  <si>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</si>
  <si>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</si>
  <si>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</si>
  <si>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</si>
  <si>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</si>
  <si>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</si>
  <si>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</si>
  <si>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</si>
  <si>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</si>
  <si>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</si>
  <si>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</si>
  <si>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</si>
  <si>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</si>
  <si>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</si>
  <si>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</si>
  <si>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</si>
  <si>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</si>
  <si>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</si>
  <si>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</si>
  <si>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</si>
  <si>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</si>
  <si>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</si>
  <si>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</si>
  <si>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</si>
  <si>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</si>
  <si>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</si>
  <si>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</si>
  <si>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</si>
  <si>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</si>
  <si>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</si>
  <si>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</si>
  <si>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</si>
  <si>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</si>
  <si>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</si>
  <si>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</si>
  <si>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</si>
  <si>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</si>
  <si>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</si>
  <si>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</si>
  <si>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</si>
  <si>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</si>
  <si>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</si>
  <si>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①有形固定資産減価償却率は、類似団体平均よりも高い数値で年々増加傾向にあります。施設の老朽化が進行しているため、必要な施設を見極め、有効で効率的な投資を行っていく必要があります。
②管路経年化率は類似団体平均よりも高い数値となっており、今後も管路の更新を継続して行う必要があります。
③管路更新率は類似団体平均より低い数値となっています。これは鶴岡市の給水区域面積が427㎢と広く、管路更新・改良に限界があるためです。そのため、効率的かつ効果的に管理運営するためにアセットマネジメントの実践に取り組む必要があります。</t>
    <rPh sb="1" eb="3">
      <t>ユウケイ</t>
    </rPh>
    <rPh sb="107" eb="108">
      <t>タカ</t>
    </rPh>
    <rPh sb="131" eb="132">
      <t>オコナ</t>
    </rPh>
    <phoneticPr fontId="4"/>
  </si>
  <si>
    <t>　給水人口の減少や節水型機器の普及に伴い、給水収益の大幅な伸びが見込めない状況にあるため、経費の一層の削減や適正な料金改定、事業実施年度の平準化などにより、今後も健全経営を堅持していく必要があります。
　なお、施設や管路の更新にあたっては、給水区域の需要を見極め優先順位や効率性を考慮しながら計画的に行うとともに、施設の統廃合等のダウンサイジングを図り適正な規模に整備していく必要があります。</t>
    <rPh sb="26" eb="28">
      <t>オオハバ</t>
    </rPh>
    <rPh sb="29" eb="30">
      <t>ノ</t>
    </rPh>
    <rPh sb="32" eb="34">
      <t>ミコ</t>
    </rPh>
    <rPh sb="37" eb="39">
      <t>ジョウキョウ</t>
    </rPh>
    <rPh sb="92" eb="94">
      <t>ヒツヨウ</t>
    </rPh>
    <rPh sb="120" eb="122">
      <t>キュウスイ</t>
    </rPh>
    <rPh sb="122" eb="124">
      <t>クイキ</t>
    </rPh>
    <rPh sb="125" eb="127">
      <t>ジュヨウ</t>
    </rPh>
    <rPh sb="128" eb="130">
      <t>ミキワ</t>
    </rPh>
    <rPh sb="163" eb="164">
      <t>ナド</t>
    </rPh>
    <rPh sb="174" eb="175">
      <t>ハカ</t>
    </rPh>
    <rPh sb="188" eb="190">
      <t>ヒツヨウ</t>
    </rPh>
    <phoneticPr fontId="4"/>
  </si>
  <si>
    <t>①経常収支比率について、平成30年度に県企業局の広域水道料金が減額改定されたことで、今年度においても営業費用が抑えられたため数値が向上し、類似団体平均を上回りました。
②累積欠損金比率は0％で累積欠損金が発生していない状況が続いていますが、給水収益の大幅な伸びが見込めない状況にある中、施設の老朽化等による更新が必要となることから、継続して費用の節減が必要です。
③流動比率は100％を大きく上回っており、安定した経営ができていると言えます。
④企業債残高対給水収益比率は、類似団体よりも低い数値となっております。企業債借入を行っていないことから数値が減少となっていますが、今後管路更新を実施することにより増加が見込まれます。
⑤料金回収率について、平成30年度の県企業局広域水道料金減額改定で、給水原価が下がり料金回収率が上がりました。
⑥給水原価について、年間総有収水量の減により令和元年度は増加となりました。
⑦施設利用率は類似団体平均より低い数値となっており、配水量に比べ施設が過大となっています。市町村合併により施設が増加しており、給水人口の減少を視野に適正な施設利用を目指す必要があります。
⑧有収率は平成28年度から減少傾向にあり、令和元年度において増加するも類似団体平均より低い数値となりました。今後もより一層の老朽管更新等の漏水防止対策を行う必要があります。</t>
    <rPh sb="12" eb="14">
      <t>ヘイセイ</t>
    </rPh>
    <rPh sb="16" eb="17">
      <t>ネン</t>
    </rPh>
    <rPh sb="17" eb="18">
      <t>ド</t>
    </rPh>
    <rPh sb="19" eb="20">
      <t>ケン</t>
    </rPh>
    <rPh sb="20" eb="22">
      <t>キギョウ</t>
    </rPh>
    <rPh sb="22" eb="23">
      <t>キョク</t>
    </rPh>
    <rPh sb="24" eb="26">
      <t>コウイキ</t>
    </rPh>
    <rPh sb="26" eb="28">
      <t>スイドウ</t>
    </rPh>
    <rPh sb="28" eb="30">
      <t>リョウキン</t>
    </rPh>
    <rPh sb="31" eb="33">
      <t>ゲンガク</t>
    </rPh>
    <rPh sb="33" eb="35">
      <t>カイテイ</t>
    </rPh>
    <rPh sb="42" eb="45">
      <t>コンネンド</t>
    </rPh>
    <rPh sb="50" eb="52">
      <t>エイギョウ</t>
    </rPh>
    <rPh sb="52" eb="54">
      <t>ヒヨウ</t>
    </rPh>
    <rPh sb="55" eb="56">
      <t>オサ</t>
    </rPh>
    <rPh sb="62" eb="64">
      <t>スウチ</t>
    </rPh>
    <rPh sb="65" eb="67">
      <t>コウジョウ</t>
    </rPh>
    <rPh sb="69" eb="71">
      <t>ルイジ</t>
    </rPh>
    <rPh sb="71" eb="73">
      <t>ダンタイ</t>
    </rPh>
    <rPh sb="73" eb="75">
      <t>ヘイキン</t>
    </rPh>
    <rPh sb="76" eb="78">
      <t>ウワマワ</t>
    </rPh>
    <rPh sb="125" eb="127">
      <t>オオハバ</t>
    </rPh>
    <rPh sb="128" eb="129">
      <t>ノ</t>
    </rPh>
    <rPh sb="131" eb="133">
      <t>ミコ</t>
    </rPh>
    <rPh sb="136" eb="138">
      <t>ジョウキョウ</t>
    </rPh>
    <rPh sb="141" eb="142">
      <t>ナカ</t>
    </rPh>
    <rPh sb="257" eb="259">
      <t>キギョウ</t>
    </rPh>
    <rPh sb="259" eb="260">
      <t>サイ</t>
    </rPh>
    <rPh sb="260" eb="262">
      <t>カリイレ</t>
    </rPh>
    <rPh sb="263" eb="264">
      <t>オコナ</t>
    </rPh>
    <rPh sb="273" eb="275">
      <t>スウチ</t>
    </rPh>
    <rPh sb="276" eb="278">
      <t>ゲンショウ</t>
    </rPh>
    <rPh sb="287" eb="289">
      <t>コンゴ</t>
    </rPh>
    <rPh sb="289" eb="291">
      <t>カンロ</t>
    </rPh>
    <rPh sb="291" eb="293">
      <t>コウシン</t>
    </rPh>
    <rPh sb="294" eb="296">
      <t>ジッシ</t>
    </rPh>
    <rPh sb="303" eb="305">
      <t>ゾウカ</t>
    </rPh>
    <rPh sb="306" eb="308">
      <t>ミコ</t>
    </rPh>
    <rPh sb="325" eb="327">
      <t>ヘイセイ</t>
    </rPh>
    <rPh sb="348" eb="350">
      <t>キュウスイ</t>
    </rPh>
    <rPh sb="350" eb="352">
      <t>ゲンカ</t>
    </rPh>
    <rPh sb="353" eb="354">
      <t>サ</t>
    </rPh>
    <rPh sb="356" eb="358">
      <t>リョウキン</t>
    </rPh>
    <rPh sb="358" eb="360">
      <t>カイシュウ</t>
    </rPh>
    <rPh sb="360" eb="361">
      <t>リツ</t>
    </rPh>
    <rPh sb="362" eb="363">
      <t>ア</t>
    </rPh>
    <rPh sb="380" eb="382">
      <t>ネンカン</t>
    </rPh>
    <rPh sb="382" eb="383">
      <t>ソウ</t>
    </rPh>
    <rPh sb="383" eb="385">
      <t>ユウシュウ</t>
    </rPh>
    <rPh sb="385" eb="387">
      <t>スイリョウ</t>
    </rPh>
    <rPh sb="388" eb="389">
      <t>ゲン</t>
    </rPh>
    <rPh sb="392" eb="394">
      <t>レイワ</t>
    </rPh>
    <rPh sb="394" eb="396">
      <t>ガンネン</t>
    </rPh>
    <rPh sb="396" eb="397">
      <t>ド</t>
    </rPh>
    <rPh sb="398" eb="400">
      <t>ゾウカ</t>
    </rPh>
    <rPh sb="454" eb="456">
      <t>チョウソン</t>
    </rPh>
    <rPh sb="456" eb="458">
      <t>ガッペイ</t>
    </rPh>
    <rPh sb="461" eb="463">
      <t>シセツ</t>
    </rPh>
    <rPh sb="464" eb="466">
      <t>ゾウカ</t>
    </rPh>
    <rPh sb="471" eb="473">
      <t>キュウスイ</t>
    </rPh>
    <rPh sb="473" eb="475">
      <t>ジンコウ</t>
    </rPh>
    <rPh sb="476" eb="478">
      <t>ゲンショウ</t>
    </rPh>
    <rPh sb="479" eb="481">
      <t>シヤ</t>
    </rPh>
    <rPh sb="482" eb="484">
      <t>テキセイ</t>
    </rPh>
    <rPh sb="485" eb="487">
      <t>シセツ</t>
    </rPh>
    <rPh sb="487" eb="489">
      <t>リヨウ</t>
    </rPh>
    <rPh sb="490" eb="492">
      <t>メザ</t>
    </rPh>
    <rPh sb="507" eb="509">
      <t>ヘイセイ</t>
    </rPh>
    <rPh sb="515" eb="517">
      <t>ゲンショウ</t>
    </rPh>
    <rPh sb="517" eb="519">
      <t>ケイコウ</t>
    </rPh>
    <rPh sb="523" eb="525">
      <t>レイワ</t>
    </rPh>
    <rPh sb="525" eb="527">
      <t>ガンネン</t>
    </rPh>
    <rPh sb="527" eb="528">
      <t>ド</t>
    </rPh>
    <rPh sb="532" eb="534">
      <t>ゾウカ</t>
    </rPh>
    <rPh sb="569" eb="570">
      <t>ナド</t>
    </rPh>
    <rPh sb="571" eb="573">
      <t>ロウスイ</t>
    </rPh>
    <rPh sb="573" eb="575">
      <t>ボウシ</t>
    </rPh>
    <rPh sb="575" eb="577">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</si>
</sst>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3.85</c:v>
                </c:pt>
                <c:pt idx="1">
                  <c:v>0.25</c:v>
                </c:pt>
                <c:pt idx="2">
                  <c:v>0.34</c:v>
                </c:pt>
                <c:pt idx="3">
                  <c:v>0.31</c:v>
                </c:pt>
                <c:pt idx="4">
                  <c:v>0.35</c:v>
                </c:pt>
              </c:numCache>
            </c:numRef>
          </c:val>
          <c:extLst>
            <c:ext xmlns:c16="http://schemas.microsoft.com/office/drawing/2014/chart" uri="{C3380CC4-5D6E-409C-BE32-E72D297353CC}">
              <c16:uniqueId val="{00000000-2843-4E6D-962A-DEBD15276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2843-4E6D-962A-DEBD15276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42.98</c:v>
                </c:pt>
                <c:pt idx="1">
                  <c:v>43.03</c:v>
                </c:pt>
                <c:pt idx="2">
                  <c:v>44.1</c:v>
                </c:pt>
                <c:pt idx="3">
                  <c:v>43.34</c:v>
                </c:pt>
                <c:pt idx="4">
                  <c:v>41.94</c:v>
                </c:pt>
              </c:numCache>
            </c:numRef>
          </c:val>
          <c:extLst>
            <c:ext xmlns:c16="http://schemas.microsoft.com/office/drawing/2014/chart" uri="{C3380CC4-5D6E-409C-BE32-E72D297353CC}">
              <c16:uniqueId val="{00000000-12C1-43B8-8783-73942FEBAD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2C1-43B8-8783-73942FEBAD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89.69</c:v>
                </c:pt>
                <c:pt idx="1">
                  <c:v>88.78</c:v>
                </c:pt>
                <c:pt idx="2">
                  <c:v>87.13</c:v>
                </c:pt>
                <c:pt idx="3">
                  <c:v>86.04</c:v>
                </c:pt>
                <c:pt idx="4">
                  <c:v>87.25</c:v>
                </c:pt>
              </c:numCache>
            </c:numRef>
          </c:val>
          <c:extLst>
            <c:ext xmlns:c16="http://schemas.microsoft.com/office/drawing/2014/chart" uri="{C3380CC4-5D6E-409C-BE32-E72D297353CC}">
              <c16:uniqueId val="{00000000-6C94-41BD-908D-2A4EEEA4F6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C94-41BD-908D-2A4EEEA4F6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107.64</c:v>
                </c:pt>
                <c:pt idx="1">
                  <c:v>107.28</c:v>
                </c:pt>
                <c:pt idx="2">
                  <c:v>107.19</c:v>
                </c:pt>
                <c:pt idx="3">
                  <c:v>114.46</c:v>
                </c:pt>
                <c:pt idx="4">
                  <c:v>115.33</c:v>
                </c:pt>
              </c:numCache>
            </c:numRef>
          </c:val>
          <c:extLst>
            <c:ext xmlns:c16="http://schemas.microsoft.com/office/drawing/2014/chart" uri="{C3380CC4-5D6E-409C-BE32-E72D297353CC}">
              <c16:uniqueId val="{00000000-6A79-4E92-B196-2916893E22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6A79-4E92-B196-2916893E22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54.99</c:v>
                </c:pt>
                <c:pt idx="1">
                  <c:v>56.59</c:v>
                </c:pt>
                <c:pt idx="2">
                  <c:v>58.22</c:v>
                </c:pt>
                <c:pt idx="3">
                  <c:v>59.71</c:v>
                </c:pt>
                <c:pt idx="4">
                  <c:v>60.95</c:v>
                </c:pt>
              </c:numCache>
            </c:numRef>
          </c:val>
          <c:extLst>
            <c:ext xmlns:c16="http://schemas.microsoft.com/office/drawing/2014/chart" uri="{C3380CC4-5D6E-409C-BE32-E72D297353CC}">
              <c16:uniqueId val="{00000000-D043-4883-BD2B-7D07F6B227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D043-4883-BD2B-7D07F6B227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quot;-&quot;">
                  <c:v>7.38</c:v>
                </c:pt>
                <c:pt idx="1">
                  <c:v>0</c:v>
                </c:pt>
                <c:pt idx="2" formatCode="#,##0.00;&quot;△&quot;#,##0.00;&quot;-&quot;">
                  <c:v>12.01</c:v>
                </c:pt>
                <c:pt idx="3" formatCode="#,##0.00;&quot;△&quot;#,##0.00;&quot;-&quot;">
                  <c:v>14.63</c:v>
                </c:pt>
                <c:pt idx="4" formatCode="#,##0.00;&quot;△&quot;#,##0.00;&quot;-&quot;">
                  <c:v>20.95</c:v>
                </c:pt>
              </c:numCache>
            </c:numRef>
          </c:val>
          <c:extLst>
            <c:ext xmlns:c16="http://schemas.microsoft.com/office/drawing/2014/chart" uri="{C3380CC4-5D6E-409C-BE32-E72D297353CC}">
              <c16:uniqueId val="{00000000-FDB4-4022-B2D2-9494C7E432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FDB4-4022-B2D2-9494C7E432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1-4518-A12C-D80806B31F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F3E1-4518-A12C-D80806B31F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517.62</c:v>
                </c:pt>
                <c:pt idx="1">
                  <c:v>509.03</c:v>
                </c:pt>
                <c:pt idx="2">
                  <c:v>550.36</c:v>
                </c:pt>
                <c:pt idx="3">
                  <c:v>625.53</c:v>
                </c:pt>
                <c:pt idx="4">
                  <c:v>628.52</c:v>
                </c:pt>
              </c:numCache>
            </c:numRef>
          </c:val>
          <c:extLst>
            <c:ext xmlns:c16="http://schemas.microsoft.com/office/drawing/2014/chart" uri="{C3380CC4-5D6E-409C-BE32-E72D297353CC}">
              <c16:uniqueId val="{00000000-6E04-4BA2-9ABF-19E1F223E5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E04-4BA2-9ABF-19E1F223E5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207.14</c:v>
                </c:pt>
                <c:pt idx="1">
                  <c:v>192.36</c:v>
                </c:pt>
                <c:pt idx="2">
                  <c:v>174.92</c:v>
                </c:pt>
                <c:pt idx="3">
                  <c:v>161.84</c:v>
                </c:pt>
                <c:pt idx="4">
                  <c:v>147.22999999999999</c:v>
                </c:pt>
              </c:numCache>
            </c:numRef>
          </c:val>
          <c:extLst>
            <c:ext xmlns:c16="http://schemas.microsoft.com/office/drawing/2014/chart" uri="{C3380CC4-5D6E-409C-BE32-E72D297353CC}">
              <c16:uniqueId val="{00000000-299D-4AED-9CB3-850A9769D2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299D-4AED-9CB3-850A9769D2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100.76</c:v>
                </c:pt>
                <c:pt idx="1">
                  <c:v>100.63</c:v>
                </c:pt>
                <c:pt idx="2">
                  <c:v>100.38</c:v>
                </c:pt>
                <c:pt idx="3">
                  <c:v>109.09</c:v>
                </c:pt>
                <c:pt idx="4">
                  <c:v>109.07</c:v>
                </c:pt>
              </c:numCache>
            </c:numRef>
          </c:val>
          <c:extLst>
            <c:ext xmlns:c16="http://schemas.microsoft.com/office/drawing/2014/chart" uri="{C3380CC4-5D6E-409C-BE32-E72D297353CC}">
              <c16:uniqueId val="{00000000-B1CD-427B-A35F-677FB6011E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B1CD-427B-A35F-677FB6011E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205.12</c:v>
                </c:pt>
                <c:pt idx="1">
                  <c:v>205.7</c:v>
                </c:pt>
                <c:pt idx="2">
                  <c:v>205.71</c:v>
                </c:pt>
                <c:pt idx="3">
                  <c:v>190.42</c:v>
                </c:pt>
                <c:pt idx="4">
                  <c:v>190.63</c:v>
                </c:pt>
              </c:numCache>
            </c:numRef>
          </c:val>
          <c:extLst>
            <c:ext xmlns:c16="http://schemas.microsoft.com/office/drawing/2014/chart" uri="{C3380CC4-5D6E-409C-BE32-E72D297353CC}">
              <c16:uniqueId val="{00000000-1D0E-4D76-8534-5E256C42E2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1D0E-4D76-8534-5E256C42E2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鶴岡市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125500</v>
      </c>
      <c r="AM8" s="71"/>
      <c r="AN8" s="71"/>
      <c r="AO8" s="71"/>
      <c r="AP8" s="71"/>
      <c r="AQ8" s="71"/>
      <c r="AR8" s="71"/>
      <c r="AS8" s="71"/>
      <c r="AT8" s="67">
        <f>データ!$S$6</f>
        <v>1311.53</v>
      </c>
      <c r="AU8" s="68"/>
      <c r="AV8" s="68"/>
      <c r="AW8" s="68"/>
      <c r="AX8" s="68"/>
      <c r="AY8" s="68"/>
      <c r="AZ8" s="68"/>
      <c r="BA8" s="68"/>
      <c r="BB8" s="70">
        <f>データ!$T$6</f>
        <v>95.69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79.34</v>
      </c>
      <c r="J10" s="68"/>
      <c r="K10" s="68"/>
      <c r="L10" s="68"/>
      <c r="M10" s="68"/>
      <c r="N10" s="68"/>
      <c r="O10" s="69"/>
      <c r="P10" s="70">
        <f>データ!$P$6</f>
        <v>99.61</v>
      </c>
      <c r="Q10" s="70"/>
      <c r="R10" s="70"/>
      <c r="S10" s="70"/>
      <c r="T10" s="70"/>
      <c r="U10" s="70"/>
      <c r="V10" s="70"/>
      <c r="W10" s="71">
        <f>データ!$Q$6</f>
        <v>3894</v>
      </c>
      <c r="X10" s="71"/>
      <c r="Y10" s="71"/>
      <c r="Z10" s="71"/>
      <c r="AA10" s="71"/>
      <c r="AB10" s="71"/>
      <c r="AC10" s="71"/>
      <c r="AD10" s="2"/>
      <c r="AE10" s="2"/>
      <c r="AF10" s="2"/>
      <c r="AG10" s="2"/>
      <c r="AH10" s="4"/>
      <c r="AI10" s="4"/>
      <c r="AJ10" s="4"/>
      <c r="AK10" s="4"/>
      <c r="AL10" s="71">
        <f>データ!$U$6</f>
        <v>131562</v>
      </c>
      <c r="AM10" s="71"/>
      <c r="AN10" s="71"/>
      <c r="AO10" s="71"/>
      <c r="AP10" s="71"/>
      <c r="AQ10" s="71"/>
      <c r="AR10" s="71"/>
      <c r="AS10" s="71"/>
      <c r="AT10" s="67">
        <f>データ!$V$6</f>
        <v>427</v>
      </c>
      <c r="AU10" s="68"/>
      <c r="AV10" s="68"/>
      <c r="AW10" s="68"/>
      <c r="AX10" s="68"/>
      <c r="AY10" s="68"/>
      <c r="AZ10" s="68"/>
      <c r="BA10" s="68"/>
      <c r="BB10" s="70">
        <f>データ!$W$6</f>
        <v>308.11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1ejOUpeaw5vvaV9BwwjtvvSTHbxiXMGV/LO/j5Gdmw8eCufOqu4S1+gAEuJ+XVs3gTYubNVpDiYi1SBfZbwUOA==" saltValue="Qm42+jwJxSwUuwRT607J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62031</v>
      </c>
      <c r="D6" s="34">
        <f t="shared" si="3"/>
        <v>46</v>
      </c>
      <c r="E6" s="34">
        <f t="shared" si="3"/>
        <v>1</v>
      </c>
      <c r="F6" s="34">
        <f t="shared" si="3"/>
        <v>0</v>
      </c>
      <c r="G6" s="34">
        <f t="shared" si="3"/>
        <v>1</v>
      </c>
      <c r="H6" s="34" t="str">
        <f t="shared" si="3"/>
        <v>山形県　鶴岡市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79.34</v>
      </c>
      <c r="P6" s="35">
        <f t="shared" si="3"/>
        <v>99.61</v>
      </c>
      <c r="Q6" s="35">
        <f t="shared" si="3"/>
        <v>3894</v>
      </c>
      <c r="R6" s="35">
        <f t="shared" si="3"/>
        <v>125500</v>
      </c>
      <c r="S6" s="35">
        <f t="shared" si="3"/>
        <v>1311.53</v>
      </c>
      <c r="T6" s="35">
        <f t="shared" si="3"/>
        <v>95.69</v>
      </c>
      <c r="U6" s="35">
        <f t="shared" si="3"/>
        <v>131562</v>
      </c>
      <c r="V6" s="35">
        <f t="shared" si="3"/>
        <v>427</v>
      </c>
      <c r="W6" s="35">
        <f t="shared" si="3"/>
        <v>308.11</v>
      </c>
      <c r="X6" s="36">
        <f>IF(X7="",NA(),X7)</f>
        <v>107.64</v>
      </c>
      <c r="Y6" s="36">
        <f t="shared" ref="Y6:AG6" si="4">IF(Y7="",NA(),Y7)</f>
        <v>107.28</v>
      </c>
      <c r="Z6" s="36">
        <f t="shared" si="4"/>
        <v>107.19</v>
      </c>
      <c r="AA6" s="36">
        <f t="shared" si="4"/>
        <v>114.46</v>
      </c>
      <c r="AB6" s="36">
        <f t="shared" si="4"/>
        <v>115.33</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517.62</v>
      </c>
      <c r="AU6" s="36">
        <f t="shared" ref="AU6:BC6" si="6">IF(AU7="",NA(),AU7)</f>
        <v>509.03</v>
      </c>
      <c r="AV6" s="36">
        <f t="shared" si="6"/>
        <v>550.36</v>
      </c>
      <c r="AW6" s="36">
        <f t="shared" si="6"/>
        <v>625.53</v>
      </c>
      <c r="AX6" s="36">
        <f t="shared" si="6"/>
        <v>628.52</v>
      </c>
      <c r="AY6" s="36">
        <f t="shared" si="6"/>
        <v>352.05</v>
      </c>
      <c r="AZ6" s="36">
        <f t="shared" si="6"/>
        <v>349.04</v>
      </c>
      <c r="BA6" s="36">
        <f t="shared" si="6"/>
        <v>337.49</v>
      </c>
      <c r="BB6" s="36">
        <f t="shared" si="6"/>
        <v>335.6</v>
      </c>
      <c r="BC6" s="36">
        <f t="shared" si="6"/>
        <v>358.91</v>
      </c>
      <c r="BD6" s="35" t="str">
        <f>IF(BD7="","",IF(BD7="-","【-】","【"&amp;SUBSTITUTE(TEXT(BD7,"#,##0.00"),"-","△")&amp;"】"))</f>
        <v>【264.97】</v>
      </c>
      <c r="BE6" s="36">
        <f>IF(BE7="",NA(),BE7)</f>
        <v>207.14</v>
      </c>
      <c r="BF6" s="36">
        <f t="shared" ref="BF6:BN6" si="7">IF(BF7="",NA(),BF7)</f>
        <v>192.36</v>
      </c>
      <c r="BG6" s="36">
        <f t="shared" si="7"/>
        <v>174.92</v>
      </c>
      <c r="BH6" s="36">
        <f t="shared" si="7"/>
        <v>161.84</v>
      </c>
      <c r="BI6" s="36">
        <f t="shared" si="7"/>
        <v>147.22999999999999</v>
      </c>
      <c r="BJ6" s="36">
        <f t="shared" si="7"/>
        <v>250.76</v>
      </c>
      <c r="BK6" s="36">
        <f t="shared" si="7"/>
        <v>254.54</v>
      </c>
      <c r="BL6" s="36">
        <f t="shared" si="7"/>
        <v>265.92</v>
      </c>
      <c r="BM6" s="36">
        <f t="shared" si="7"/>
        <v>258.26</v>
      </c>
      <c r="BN6" s="36">
        <f t="shared" si="7"/>
        <v>247.27</v>
      </c>
      <c r="BO6" s="35" t="str">
        <f>IF(BO7="","",IF(BO7="-","【-】","【"&amp;SUBSTITUTE(TEXT(BO7,"#,##0.00"),"-","△")&amp;"】"))</f>
        <v>【266.61】</v>
      </c>
      <c r="BP6" s="36">
        <f>IF(BP7="",NA(),BP7)</f>
        <v>100.76</v>
      </c>
      <c r="BQ6" s="36">
        <f t="shared" ref="BQ6:BY6" si="8">IF(BQ7="",NA(),BQ7)</f>
        <v>100.63</v>
      </c>
      <c r="BR6" s="36">
        <f t="shared" si="8"/>
        <v>100.38</v>
      </c>
      <c r="BS6" s="36">
        <f t="shared" si="8"/>
        <v>109.09</v>
      </c>
      <c r="BT6" s="36">
        <f t="shared" si="8"/>
        <v>109.07</v>
      </c>
      <c r="BU6" s="36">
        <f t="shared" si="8"/>
        <v>106.69</v>
      </c>
      <c r="BV6" s="36">
        <f t="shared" si="8"/>
        <v>106.52</v>
      </c>
      <c r="BW6" s="36">
        <f t="shared" si="8"/>
        <v>105.86</v>
      </c>
      <c r="BX6" s="36">
        <f t="shared" si="8"/>
        <v>106.07</v>
      </c>
      <c r="BY6" s="36">
        <f t="shared" si="8"/>
        <v>105.34</v>
      </c>
      <c r="BZ6" s="35" t="str">
        <f>IF(BZ7="","",IF(BZ7="-","【-】","【"&amp;SUBSTITUTE(TEXT(BZ7,"#,##0.00"),"-","△")&amp;"】"))</f>
        <v>【103.24】</v>
      </c>
      <c r="CA6" s="36">
        <f>IF(CA7="",NA(),CA7)</f>
        <v>205.12</v>
      </c>
      <c r="CB6" s="36">
        <f t="shared" ref="CB6:CJ6" si="9">IF(CB7="",NA(),CB7)</f>
        <v>205.7</v>
      </c>
      <c r="CC6" s="36">
        <f t="shared" si="9"/>
        <v>205.71</v>
      </c>
      <c r="CD6" s="36">
        <f t="shared" si="9"/>
        <v>190.42</v>
      </c>
      <c r="CE6" s="36">
        <f t="shared" si="9"/>
        <v>190.63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42.98</v>
      </c>
      <c r="CM6" s="36">
        <f t="shared" ref="CM6:CU6" si="10">IF(CM7="",NA(),CM7)</f>
        <v>43.03</v>
      </c>
      <c r="CN6" s="36">
        <f t="shared" si="10"/>
        <v>44.1</v>
      </c>
      <c r="CO6" s="36">
        <f t="shared" si="10"/>
        <v>43.34</v>
      </c>
      <c r="CP6" s="36">
        <f t="shared" si="10"/>
        <v>41.94</v>
      </c>
      <c r="CQ6" s="36">
        <f t="shared" si="10"/>
        <v>62.26</v>
      </c>
      <c r="CR6" s="36">
        <f t="shared" si="10"/>
        <v>62.1</v>
      </c>
      <c r="CS6" s="36">
        <f t="shared" si="10"/>
        <v>62.38</v>
      </c>
      <c r="CT6" s="36">
        <f t="shared" si="10"/>
        <v>62.83</v>
      </c>
      <c r="CU6" s="36">
        <f t="shared" si="10"/>
        <v>62.05</v>
      </c>
      <c r="CV6" s="35" t="str">
        <f>IF(CV7="","",IF(CV7="-","【-】","【"&amp;SUBSTITUTE(TEXT(CV7,"#,##0.00"),"-","△")&amp;"】"))</f>
        <v>【60.00】</v>
      </c>
      <c r="CW6" s="36">
        <f>IF(CW7="",NA(),CW7)</f>
        <v>89.69</v>
      </c>
      <c r="CX6" s="36">
        <f t="shared" ref="CX6:DF6" si="11">IF(CX7="",NA(),CX7)</f>
        <v>88.78</v>
      </c>
      <c r="CY6" s="36">
        <f t="shared" si="11"/>
        <v>87.13</v>
      </c>
      <c r="CZ6" s="36">
        <f t="shared" si="11"/>
        <v>86.04</v>
      </c>
      <c r="DA6" s="36">
        <f t="shared" si="11"/>
        <v>87.25</v>
      </c>
      <c r="DB6" s="36">
        <f t="shared" si="11"/>
        <v>89.5</v>
      </c>
      <c r="DC6" s="36">
        <f t="shared" si="11"/>
        <v>89.52</v>
      </c>
      <c r="DD6" s="36">
        <f t="shared" si="11"/>
        <v>89.17</v>
      </c>
      <c r="DE6" s="36">
        <f t="shared" si="11"/>
        <v>88.86</v>
      </c>
      <c r="DF6" s="36">
        <f t="shared" si="11"/>
        <v>89.11</v>
      </c>
      <c r="DG6" s="35" t="str">
        <f>IF(DG7="","",IF(DG7="-","【-】","【"&amp;SUBSTITUTE(TEXT(DG7,"#,##0.00"),"-","△")&amp;"】"))</f>
        <v>【89.80】</v>
      </c>
      <c r="DH6" s="36">
        <f>IF(DH7="",NA(),DH7)</f>
        <v>54.99</v>
      </c>
      <c r="DI6" s="36">
        <f t="shared" ref="DI6:DQ6" si="12">IF(DI7="",NA(),DI7)</f>
        <v>56.59</v>
      </c>
      <c r="DJ6" s="36">
        <f t="shared" si="12"/>
        <v>58.22</v>
      </c>
      <c r="DK6" s="36">
        <f t="shared" si="12"/>
        <v>59.71</v>
      </c>
      <c r="DL6" s="36">
        <f t="shared" si="12"/>
        <v>60.95</v>
      </c>
      <c r="DM6" s="36">
        <f t="shared" si="12"/>
        <v>45.89</v>
      </c>
      <c r="DN6" s="36">
        <f t="shared" si="12"/>
        <v>46.58</v>
      </c>
      <c r="DO6" s="36">
        <f t="shared" si="12"/>
        <v>46.99</v>
      </c>
      <c r="DP6" s="36">
        <f t="shared" si="12"/>
        <v>47.89</v>
      </c>
      <c r="DQ6" s="36">
        <f t="shared" si="12"/>
        <v>48.69</v>
      </c>
      <c r="DR6" s="35" t="str">
        <f>IF(DR7="","",IF(DR7="-","【-】","【"&amp;SUBSTITUTE(TEXT(DR7,"#,##0.00"),"-","△")&amp;"】"))</f>
        <v>【49.59】</v>
      </c>
      <c r="DS6" s="36">
        <f>IF(DS7="",NA(),DS7)</f>
        <v>7.38</v>
      </c>
      <c r="DT6" s="35">
        <f t="shared" ref="DT6:EB6" si="13">IF(DT7="",NA(),DT7)</f>
        <v>0</v>
      </c>
      <c r="DU6" s="36">
        <f t="shared" si="13"/>
        <v>12.01</v>
      </c>
      <c r="DV6" s="36">
        <f t="shared" si="13"/>
        <v>14.63</v>
      </c>
      <c r="DW6" s="36">
        <f t="shared" si="13"/>
        <v>20.95</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3.85</v>
      </c>
      <c r="EE6" s="36">
        <f t="shared" ref="EE6:EM6" si="14">IF(EE7="",NA(),EE7)</f>
        <v>0.25</v>
      </c>
      <c r="EF6" s="36">
        <f t="shared" si="14"/>
        <v>0.34</v>
      </c>
      <c r="EG6" s="36">
        <f t="shared" si="14"/>
        <v>0.31</v>
      </c>
      <c r="EH6" s="36">
        <f t="shared" si="14"/>
        <v>0.35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62031</v>
      </c>
      <c r="D7" s="38">
        <v>46</v>
      </c>
      <c r="E7" s="38">
        <v>1</v>
      </c>
      <c r="F7" s="38">
        <v>0</v>
      </c>
      <c r="G7" s="38">
        <v>1</v>
      </c>
      <c r="H7" s="38" t="s">
        <v>93</v>
      </c>
      <c r="I7" s="38" t="s">
        <v>94</v>
      </c>
      <c r="J7" s="38" t="s">
        <v>95</v>
      </c>
      <c r="K7" s="38" t="s">
        <v>96</v>
      </c>
      <c r="L7" s="38" t="s">
        <v>97</v>
      </c>
      <c r="M7" s="38" t="s">
        <v>98</v>
      </c>
      <c r="N7" s="39" t="s">
        <v>99</v>
      </c>
      <c r="O7" s="39">
        <v>79.34</v>
      </c>
      <c r="P7" s="39">
        <v>99.61</v>
      </c>
      <c r="Q7" s="39">
        <v>3894</v>
      </c>
      <c r="R7" s="39">
        <v>125500</v>
      </c>
      <c r="S7" s="39">
        <v>1311.53</v>
      </c>
      <c r="T7" s="39">
        <v>95.69</v>
      </c>
      <c r="U7" s="39">
        <v>131562</v>
      </c>
      <c r="V7" s="39">
        <v>427</v>
      </c>
      <c r="W7" s="39">
        <v>308.11</v>
      </c>
      <c r="X7" s="39">
        <v>107.64</v>
      </c>
      <c r="Y7" s="39">
        <v>107.28</v>
      </c>
      <c r="Z7" s="39">
        <v>107.19</v>
      </c>
      <c r="AA7" s="39">
        <v>114.46</v>
      </c>
      <c r="AB7" s="39">
        <v>115.33</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517.62</v>
      </c>
      <c r="AU7" s="39">
        <v>509.03</v>
      </c>
      <c r="AV7" s="39">
        <v>550.36</v>
      </c>
      <c r="AW7" s="39">
        <v>625.53</v>
      </c>
      <c r="AX7" s="39">
        <v>628.52</v>
      </c>
      <c r="AY7" s="39">
        <v>352.05</v>
      </c>
      <c r="AZ7" s="39">
        <v>349.04</v>
      </c>
      <c r="BA7" s="39">
        <v>337.49</v>
      </c>
      <c r="BB7" s="39">
        <v>335.6</v>
      </c>
      <c r="BC7" s="39">
        <v>358.91</v>
      </c>
      <c r="BD7" s="39">
        <v>264.97000000000003</v>
      </c>
      <c r="BE7" s="39">
        <v>207.14</v>
      </c>
      <c r="BF7" s="39">
        <v>192.36</v>
      </c>
      <c r="BG7" s="39">
        <v>174.92</v>
      </c>
      <c r="BH7" s="39">
        <v>161.84</v>
      </c>
      <c r="BI7" s="39">
        <v>147.22999999999999</v>
      </c>
      <c r="BJ7" s="39">
        <v>250.76</v>
      </c>
      <c r="BK7" s="39">
        <v>254.54</v>
      </c>
      <c r="BL7" s="39">
        <v>265.92</v>
      </c>
      <c r="BM7" s="39">
        <v>258.26</v>
      </c>
      <c r="BN7" s="39">
        <v>247.27</v>
      </c>
      <c r="BO7" s="39">
        <v>266.61</v>
      </c>
      <c r="BP7" s="39">
        <v>100.76</v>
      </c>
      <c r="BQ7" s="39">
        <v>100.63</v>
      </c>
      <c r="BR7" s="39">
        <v>100.38</v>
      </c>
      <c r="BS7" s="39">
        <v>109.09</v>
      </c>
      <c r="BT7" s="39">
        <v>109.07</v>
      </c>
      <c r="BU7" s="39">
        <v>106.69</v>
      </c>
      <c r="BV7" s="39">
        <v>106.52</v>
      </c>
      <c r="BW7" s="39">
        <v>105.86</v>
      </c>
      <c r="BX7" s="39">
        <v>106.07</v>
      </c>
      <c r="BY7" s="39">
        <v>105.34</v>
      </c>
      <c r="BZ7" s="39">
        <v>103.24</v>
      </c>
      <c r="CA7" s="39">
        <v>205.12</v>
      </c>
      <c r="CB7" s="39">
        <v>205.7</v>
      </c>
      <c r="CC7" s="39">
        <v>205.71</v>
      </c>
      <c r="CD7" s="39">
        <v>190.42</v>
      </c>
      <c r="CE7" s="39">
        <v>190.63</v>
      </c>
      <c r="CF7" s="39">
        <v>154.91999999999999</v>
      </c>
      <c r="CG7" s="39">
        <v>155.80000000000001</v>
      </c>
      <c r="CH7" s="39">
        <v>158.58000000000001</v>
      </c>
      <c r="CI7" s="39">
        <v>159.22</v>
      </c>
      <c r="CJ7" s="39">
        <v>159.6</v>
      </c>
      <c r="CK7" s="39">
        <v>168.38</v>
      </c>
      <c r="CL7" s="39">
        <v>42.98</v>
      </c>
      <c r="CM7" s="39">
        <v>43.03</v>
      </c>
      <c r="CN7" s="39">
        <v>44.1</v>
      </c>
      <c r="CO7" s="39">
        <v>43.34</v>
      </c>
      <c r="CP7" s="39">
        <v>41.94</v>
      </c>
      <c r="CQ7" s="39">
        <v>62.26</v>
      </c>
      <c r="CR7" s="39">
        <v>62.1</v>
      </c>
      <c r="CS7" s="39">
        <v>62.38</v>
      </c>
      <c r="CT7" s="39">
        <v>62.83</v>
      </c>
      <c r="CU7" s="39">
        <v>62.05</v>
      </c>
      <c r="CV7" s="39">
        <v>60</v>
      </c>
      <c r="CW7" s="39">
        <v>89.69</v>
      </c>
      <c r="CX7" s="39">
        <v>88.78</v>
      </c>
      <c r="CY7" s="39">
        <v>87.13</v>
      </c>
      <c r="CZ7" s="39">
        <v>86.04</v>
      </c>
      <c r="DA7" s="39">
        <v>87.25</v>
      </c>
      <c r="DB7" s="39">
        <v>89.5</v>
      </c>
      <c r="DC7" s="39">
        <v>89.52</v>
      </c>
      <c r="DD7" s="39">
        <v>89.17</v>
      </c>
      <c r="DE7" s="39">
        <v>88.86</v>
      </c>
      <c r="DF7" s="39">
        <v>89.11</v>
      </c>
      <c r="DG7" s="39">
        <v>89.8</v>
      </c>
      <c r="DH7" s="39">
        <v>54.99</v>
      </c>
      <c r="DI7" s="39">
        <v>56.59</v>
      </c>
      <c r="DJ7" s="39">
        <v>58.22</v>
      </c>
      <c r="DK7" s="39">
        <v>59.71</v>
      </c>
      <c r="DL7" s="39">
        <v>60.95</v>
      </c>
      <c r="DM7" s="39">
        <v>45.89</v>
      </c>
      <c r="DN7" s="39">
        <v>46.58</v>
      </c>
      <c r="DO7" s="39">
        <v>46.99</v>
      </c>
      <c r="DP7" s="39">
        <v>47.89</v>
      </c>
      <c r="DQ7" s="39">
        <v>48.69</v>
      </c>
      <c r="DR7" s="39">
        <v>49.59</v>
      </c>
      <c r="DS7" s="39">
        <v>7.38</v>
      </c>
      <c r="DT7" s="39">
        <v>0</v>
      </c>
      <c r="DU7" s="39">
        <v>12.01</v>
      </c>
      <c r="DV7" s="39">
        <v>14.63</v>
      </c>
      <c r="DW7" s="39">
        <v>20.95</v>
      </c>
      <c r="DX7" s="39">
        <v>13.14</v>
      </c>
      <c r="DY7" s="39">
        <v>14.45</v>
      </c>
      <c r="DZ7" s="39">
        <v>15.83</v>
      </c>
      <c r="EA7" s="39">
        <v>16.899999999999999</v>
      </c>
      <c r="EB7" s="39">
        <v>18.260000000000002</v>
      </c>
      <c r="EC7" s="39">
        <v>19.440000000000001</v>
      </c>
      <c r="ED7" s="39">
        <v>3.85</v>
      </c>
      <c r="EE7" s="39">
        <v>0.25</v>
      </c>
      <c r="EF7" s="39">
        <v>0.34</v>
      </c>
      <c r="EG7" s="39">
        <v>0.31</v>
      </c>
      <c r="EH7" s="39">
        <v>0.35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2021-01-25T00:22:12Z</cp:lastPrinted>
  <dcterms:created xsi:type="dcterms:W3CDTF">2020-12-04T02:03:47Z</dcterms:created>
  <dcterms:modified xsi:type="dcterms:W3CDTF">2021-01-25T00:23:33Z</dcterms:modified>
  <cp:category/>
</cp:coreProperties>
</file>