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15\共有フォルダ$\管理課\■財務係\101 各種統計\10　経営比較分析表\R1経営比較分析表\★提出用\"/>
    </mc:Choice>
  </mc:AlternateContent>
  <workbookProtection workbookAlgorithmName="SHA-512" workbookHashValue="d613NUyhUNaILJ8hH6OmV3EwZGZm2VM7R0aT++NK18oviYrnHyLp8rybEqiEKOQ9DEIBG6fEQVOxK+SanTGyIQ==" workbookSaltValue="3ZDWmiL5ovPXbxkuAI7fv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<sst xmlns="http://schemas.openxmlformats.org/spreadsheetml/2006/main" count="228" uniqueCount="113">
  <si>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</si>
  <si>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</si>
  <si>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</si>
  <si>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</si>
  <si>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</si>
  <si>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</si>
  <si>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</si>
  <si>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</si>
  <si>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</si>
  <si>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</si>
  <si>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</si>
  <si>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</si>
  <si>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</si>
  <si>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</si>
  <si>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</si>
  <si>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</si>
  <si>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</si>
  <si>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</si>
  <si>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</si>
  <si>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</si>
  <si>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</si>
  <si>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</si>
  <si>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</si>
  <si>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</si>
  <si>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</si>
  <si>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</si>
  <si>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</si>
  <si>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</si>
  <si>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</si>
  <si>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</si>
  <si>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</si>
  <si>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</si>
  <si>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</si>
  <si>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</si>
  <si>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</si>
  <si>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</si>
  <si>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</si>
  <si>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</si>
  <si>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</si>
  <si>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</si>
  <si>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</si>
  <si>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</si>
  <si>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</si>
  <si>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</si>
  <si>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</si>
  <si>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</si>
  <si>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</si>
  <si>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</si>
  <si>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</si>
  <si>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</si>
  <si>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</si>
  <si>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</si>
  <si>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</si>
  <si>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</si>
  <si>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</si>
  <si>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</si>
  <si>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</si>
  <si>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</si>
  <si>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</si>
  <si>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</si>
  <si>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</si>
  <si>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</si>
  <si>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</si>
  <si>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</si>
  <si>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</si>
  <si>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</si>
  <si>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</si>
  <si>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</si>
  <si>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</si>
  <si>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</si>
  <si>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</si>
  <si>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</si>
  <si>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</si>
  <si>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</si>
  <si>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</si>
  <si>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</si>
  <si>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</si>
  <si>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</si>
  <si>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</si>
  <si>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</si>
  <si>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</si>
  <si>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</si>
  <si>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</si>
  <si>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</si>
  <si>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</si>
  <si>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</si>
  <si>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</si>
  <si>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</si>
  <si>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</si>
  <si>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</si>
  <si>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</si>
  <si>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</si>
  <si>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</si>
  <si>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酒田市</t>
  </si>
  <si>
    <t>法適用</t>
  </si>
  <si>
    <t>水道事業</t>
  </si>
  <si>
    <t>末端給水事業</t>
  </si>
  <si>
    <t>A3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</si>
  <si>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</si>
  <si>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</si>
  <si>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</si>
  <si>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</si>
  <si>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</si>
  <si>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</si>
  <si>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</si>
  <si>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</si>
  <si>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</si>
  <si>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</si>
  <si>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</si>
  <si>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</si>
  <si>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「①有形固定資産減価償却率」は、資産別に見ると機械及び装置の減価償却率が最も高い。中でも導水部門は減価償却が終了しているほか、取水部門についても高い減価償却率となっている。広域連携の検討によって、主要施設の小牧浄水場と水運用のあり方を検討する必要がある。
「②管路経年化率」は、類似団体と比較して低い。今後、昭和50年代に整備された管路の経年化が更に進むことから、計画的な更新を行う必要がある。
（※平成30年度の「9.89」は入力誤りによるもので、正しくは「12.74」となる。）
「③管路更新率」は、類似団体と比較して低い。アセットマネジメントによる検討結果を踏まえ、管路の長寿命化や更新の平準化を進めるとともに、老朽度、重要度に応じて計画的に更新、耐震化を図る必要がある。</t>
    <rPh sb="261" eb="262">
      <t>ヒク</t>
    </rPh>
    <phoneticPr fontId="4"/>
  </si>
  <si>
    <t>　給水収益が減少する一方で、施設整備、更新に多くの費用が必要となり、健全な事業運営に必要な財源確保が厳しい状況が予想される。今後、徹底した経費削減を行うとともに、適正な原価と料金水準及び料金体系の検討が必要である。
　本市では、中・長期的な視点に基づき、『新・酒田市水道事業基本計画～新しい水道ビジョンと経営戦略～』を策定し、施策を展開している。今後、着手中の広域連携の検討を踏まえ、そのことを計画の柱に据えながら、持続可能な水道事業へ向けた取り組みを進めていく。</t>
    <rPh sb="132" eb="133">
      <t>シ</t>
    </rPh>
    <phoneticPr fontId="4"/>
  </si>
  <si>
    <t>「①経常収支比率」は、給水収益の減少と、営業費用の増加により前年を下回った。これまで施設の統廃合や浄水場運転管理業務の第三者委託、窓口収納業務等の包括委託など、民間活力の導入に取り組んできたが、今後も継続した経費削減の検討が必要である。
「②累積欠損金比率」は、発生していない。今後、給水収益の減少が予測されることから、一層の経営の効率化が必要となる。
「③流動比率」は、企業債償還額等の減少により類似団体と比較して高い。今後、施設の更新費用の増大に伴う現金・預金の減少が予測されることから、広域連携等の推進により、経営基盤の強化を図っていく必要がある。
「④企業債残高対給水収益比率」は、償還が進み減少傾向である。施設の更新について、適正な投資規模と財源の確保の検討が必要である。
「⑤料金回収率」は、給水原価の増加により、前年を下回った。地理的条件により不採算となる地区（八幡簡易水道、飛島簡易水道等）が、全体の数値を引き下げることに加え、営業費用が増加したことによる。
「⑥給水原価」は、類似団体と比較して高い。地理的条件により不採算となる地区が、全体の数値を上昇させる要因となっていることに加え、営業費用が増加したことによる。
「⑦施設利用率」は、配水量の減少に伴い低下している。広域的な視点による施設の統廃合により、施設規模のあり方を検討していく必要がある。
「⑧有収率」は、類似団体と比較して高い。継続的に不明水量の分析を行い、漏水の早期発見・修繕に努めなければならない。</t>
    <rPh sb="11" eb="13">
      <t>キュウスイ</t>
    </rPh>
    <rPh sb="13" eb="15">
      <t>シュウエキ</t>
    </rPh>
    <rPh sb="16" eb="18">
      <t>ゲンショウ</t>
    </rPh>
    <rPh sb="20" eb="22">
      <t>エイギョウ</t>
    </rPh>
    <rPh sb="22" eb="24">
      <t>ヒヨウ</t>
    </rPh>
    <rPh sb="25" eb="27">
      <t>ゾウカ</t>
    </rPh>
    <rPh sb="30" eb="32">
      <t>ゼンネン</t>
    </rPh>
    <rPh sb="33" eb="35">
      <t>シタマワ</t>
    </rPh>
    <rPh sb="258" eb="260">
      <t>ケイエイ</t>
    </rPh>
    <rPh sb="352" eb="354">
      <t>キュウスイ</t>
    </rPh>
    <rPh sb="354" eb="356">
      <t>ゲンカ</t>
    </rPh>
    <rPh sb="357" eb="359">
      <t>ゾウカ</t>
    </rPh>
    <rPh sb="363" eb="365">
      <t>ゼンネン</t>
    </rPh>
    <rPh sb="366" eb="367">
      <t>サ</t>
    </rPh>
    <rPh sb="367" eb="368">
      <t>マワ</t>
    </rPh>
    <rPh sb="419" eb="420">
      <t>クワ</t>
    </rPh>
    <rPh sb="422" eb="424">
      <t>エイギョウ</t>
    </rPh>
    <rPh sb="424" eb="426">
      <t>ヒヨウ</t>
    </rPh>
    <rPh sb="427" eb="429">
      <t>ゾウカ</t>
    </rPh>
    <rPh sb="499" eb="500">
      <t>クワ</t>
    </rPh>
    <rPh sb="507" eb="509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</si>
</sst>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0.38</c:v>
                </c:pt>
                <c:pt idx="1">
                  <c:v>0.47</c:v>
                </c:pt>
                <c:pt idx="2">
                  <c:v>0.68</c:v>
                </c:pt>
                <c:pt idx="3">
                  <c:v>0.82</c:v>
                </c:pt>
                <c:pt idx="4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B-4E35-AB9A-C36234933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0.95</c:v>
                </c:pt>
                <c:pt idx="1">
                  <c:v>0.74</c:v>
                </c:pt>
                <c:pt idx="2">
                  <c:v>0.74</c:v>
                </c:pt>
                <c:pt idx="3">
                  <c:v>0.72</c:v>
                </c:pt>
                <c:pt idx="4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B-4E35-AB9A-C36234933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44.23</c:v>
                </c:pt>
                <c:pt idx="1">
                  <c:v>43.36</c:v>
                </c:pt>
                <c:pt idx="2">
                  <c:v>43.74</c:v>
                </c:pt>
                <c:pt idx="3">
                  <c:v>43.51</c:v>
                </c:pt>
                <c:pt idx="4">
                  <c:v>42.28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7-487C-940D-42FD8C396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62.26</c:v>
                </c:pt>
                <c:pt idx="1">
                  <c:v>62.1</c:v>
                </c:pt>
                <c:pt idx="2">
                  <c:v>62.38</c:v>
                </c:pt>
                <c:pt idx="3">
                  <c:v>62.83</c:v>
                </c:pt>
                <c:pt idx="4">
                  <c:v>62.05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67-487C-940D-42FD8C396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90.82</c:v>
                </c:pt>
                <c:pt idx="1">
                  <c:v>91.34</c:v>
                </c:pt>
                <c:pt idx="2">
                  <c:v>89.88</c:v>
                </c:pt>
                <c:pt idx="3">
                  <c:v>89.84</c:v>
                </c:pt>
                <c:pt idx="4">
                  <c:v>89.59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5-418A-97C2-665FA1C5A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89.5</c:v>
                </c:pt>
                <c:pt idx="1">
                  <c:v>89.52</c:v>
                </c:pt>
                <c:pt idx="2">
                  <c:v>89.17</c:v>
                </c:pt>
                <c:pt idx="3">
                  <c:v>88.86</c:v>
                </c:pt>
                <c:pt idx="4">
                  <c:v>89.11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05-418A-97C2-665FA1C5A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112.24</c:v>
                </c:pt>
                <c:pt idx="1">
                  <c:v>112.9</c:v>
                </c:pt>
                <c:pt idx="2">
                  <c:v>117.08</c:v>
                </c:pt>
                <c:pt idx="3">
                  <c:v>120.51</c:v>
                </c:pt>
                <c:pt idx="4">
                  <c:v>111.76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6-477A-A54A-1C3EF11C7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</c:v>
                </c:pt>
                <c:pt idx="1">
                  <c:v>114</c:v>
                </c:pt>
                <c:pt idx="2">
                  <c:v>113.68</c:v>
                </c:pt>
                <c:pt idx="3">
                  <c:v>113.82</c:v>
                </c:pt>
                <c:pt idx="4">
                  <c:v>112.82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6-477A-A54A-1C3EF11C7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49.35</c:v>
                </c:pt>
                <c:pt idx="1">
                  <c:v>50.96</c:v>
                </c:pt>
                <c:pt idx="2">
                  <c:v>52.53</c:v>
                </c:pt>
                <c:pt idx="3">
                  <c:v>53.84</c:v>
                </c:pt>
                <c:pt idx="4">
                  <c:v>55.38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8-4627-ABCC-388DA3BDA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45.89</c:v>
                </c:pt>
                <c:pt idx="1">
                  <c:v>46.58</c:v>
                </c:pt>
                <c:pt idx="2">
                  <c:v>46.99</c:v>
                </c:pt>
                <c:pt idx="3">
                  <c:v>47.89</c:v>
                </c:pt>
                <c:pt idx="4">
                  <c:v>48.69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A8-4627-ABCC-388DA3BDA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11.67</c:v>
                </c:pt>
                <c:pt idx="1">
                  <c:v>11.85</c:v>
                </c:pt>
                <c:pt idx="2">
                  <c:v>11.32</c:v>
                </c:pt>
                <c:pt idx="3">
                  <c:v>9.89</c:v>
                </c:pt>
                <c:pt idx="4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0-469B-8B1F-BC7A15B63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13.14</c:v>
                </c:pt>
                <c:pt idx="1">
                  <c:v>14.45</c:v>
                </c:pt>
                <c:pt idx="2">
                  <c:v>15.83</c:v>
                </c:pt>
                <c:pt idx="3">
                  <c:v>16.899999999999999</c:v>
                </c:pt>
                <c:pt idx="4">
                  <c:v>18.260000000000002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0-469B-8B1F-BC7A15B63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1-44C1-931F-7CF097E21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0.23</c:v>
                </c:pt>
                <c:pt idx="2">
                  <c:v>0.03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E1-44C1-931F-7CF097E21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372.75</c:v>
                </c:pt>
                <c:pt idx="1">
                  <c:v>417.34</c:v>
                </c:pt>
                <c:pt idx="2">
                  <c:v>459.86</c:v>
                </c:pt>
                <c:pt idx="3">
                  <c:v>448.78</c:v>
                </c:pt>
                <c:pt idx="4">
                  <c:v>586.38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3-4D93-B85D-8A483EAEB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352.05</c:v>
                </c:pt>
                <c:pt idx="1">
                  <c:v>349.04</c:v>
                </c:pt>
                <c:pt idx="2">
                  <c:v>337.49</c:v>
                </c:pt>
                <c:pt idx="3">
                  <c:v>335.6</c:v>
                </c:pt>
                <c:pt idx="4">
                  <c:v>358.91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53-4D93-B85D-8A483EAEB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254.08</c:v>
                </c:pt>
                <c:pt idx="1">
                  <c:v>228.86</c:v>
                </c:pt>
                <c:pt idx="2">
                  <c:v>204.05</c:v>
                </c:pt>
                <c:pt idx="3">
                  <c:v>178.31</c:v>
                </c:pt>
                <c:pt idx="4">
                  <c:v>158.19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E-44AF-8024-C5110343F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250.76</c:v>
                </c:pt>
                <c:pt idx="1">
                  <c:v>254.54</c:v>
                </c:pt>
                <c:pt idx="2">
                  <c:v>265.92</c:v>
                </c:pt>
                <c:pt idx="3">
                  <c:v>258.26</c:v>
                </c:pt>
                <c:pt idx="4">
                  <c:v>247.27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3E-44AF-8024-C5110343F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100.23</c:v>
                </c:pt>
                <c:pt idx="1">
                  <c:v>101.35</c:v>
                </c:pt>
                <c:pt idx="2">
                  <c:v>104.53</c:v>
                </c:pt>
                <c:pt idx="3">
                  <c:v>107.66</c:v>
                </c:pt>
                <c:pt idx="4">
                  <c:v>99.25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4-4661-9E05-A4147DD57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106.69</c:v>
                </c:pt>
                <c:pt idx="1">
                  <c:v>106.52</c:v>
                </c:pt>
                <c:pt idx="2">
                  <c:v>105.86</c:v>
                </c:pt>
                <c:pt idx="3">
                  <c:v>106.07</c:v>
                </c:pt>
                <c:pt idx="4">
                  <c:v>105.34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4-4661-9E05-A4147DD57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218.23</c:v>
                </c:pt>
                <c:pt idx="1">
                  <c:v>215.89</c:v>
                </c:pt>
                <c:pt idx="2">
                  <c:v>210.06</c:v>
                </c:pt>
                <c:pt idx="3">
                  <c:v>204.53</c:v>
                </c:pt>
                <c:pt idx="4">
                  <c:v>222.05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B-4723-B531-2C3EF8568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154.91999999999999</c:v>
                </c:pt>
                <c:pt idx="1">
                  <c:v>155.80000000000001</c:v>
                </c:pt>
                <c:pt idx="2">
                  <c:v>158.58000000000001</c:v>
                </c:pt>
                <c:pt idx="3">
                  <c:v>159.22</c:v>
                </c:pt>
                <c:pt idx="4">
                  <c:v>159.6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B-4723-B531-2C3EF8568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E18" zoomScale="90" zoomScaleNormal="9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山形県　酒田市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A3</v>
      </c>
      <c r="X8" s="60"/>
      <c r="Y8" s="60"/>
      <c r="Z8" s="60"/>
      <c r="AA8" s="60"/>
      <c r="AB8" s="60"/>
      <c r="AC8" s="60"/>
      <c r="AD8" s="60" t="str">
        <f>データ!$M$6</f>
        <v>自治体職員</v>
      </c>
      <c r="AE8" s="60"/>
      <c r="AF8" s="60"/>
      <c r="AG8" s="60"/>
      <c r="AH8" s="60"/>
      <c r="AI8" s="60"/>
      <c r="AJ8" s="60"/>
      <c r="AK8" s="4"/>
      <c r="AL8" s="61">
        <f>データ!$R$6</f>
        <v>101331</v>
      </c>
      <c r="AM8" s="61"/>
      <c r="AN8" s="61"/>
      <c r="AO8" s="61"/>
      <c r="AP8" s="61"/>
      <c r="AQ8" s="61"/>
      <c r="AR8" s="61"/>
      <c r="AS8" s="61"/>
      <c r="AT8" s="52">
        <f>データ!$S$6</f>
        <v>602.97</v>
      </c>
      <c r="AU8" s="53"/>
      <c r="AV8" s="53"/>
      <c r="AW8" s="53"/>
      <c r="AX8" s="53"/>
      <c r="AY8" s="53"/>
      <c r="AZ8" s="53"/>
      <c r="BA8" s="53"/>
      <c r="BB8" s="54">
        <f>データ!$T$6</f>
        <v>168.05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77.2</v>
      </c>
      <c r="J10" s="53"/>
      <c r="K10" s="53"/>
      <c r="L10" s="53"/>
      <c r="M10" s="53"/>
      <c r="N10" s="53"/>
      <c r="O10" s="64"/>
      <c r="P10" s="54">
        <f>データ!$P$6</f>
        <v>99.69</v>
      </c>
      <c r="Q10" s="54"/>
      <c r="R10" s="54"/>
      <c r="S10" s="54"/>
      <c r="T10" s="54"/>
      <c r="U10" s="54"/>
      <c r="V10" s="54"/>
      <c r="W10" s="61">
        <f>データ!$Q$6</f>
        <v>3564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100437</v>
      </c>
      <c r="AM10" s="61"/>
      <c r="AN10" s="61"/>
      <c r="AO10" s="61"/>
      <c r="AP10" s="61"/>
      <c r="AQ10" s="61"/>
      <c r="AR10" s="61"/>
      <c r="AS10" s="61"/>
      <c r="AT10" s="52">
        <f>データ!$V$6</f>
        <v>276.5</v>
      </c>
      <c r="AU10" s="53"/>
      <c r="AV10" s="53"/>
      <c r="AW10" s="53"/>
      <c r="AX10" s="53"/>
      <c r="AY10" s="53"/>
      <c r="AZ10" s="53"/>
      <c r="BA10" s="53"/>
      <c r="BB10" s="54">
        <f>データ!$W$6</f>
        <v>363.24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7" t="s">
        <v>112</v>
      </c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9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7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9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7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9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7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9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7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9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7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9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7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9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7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9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7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9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7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9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7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9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7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9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7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9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7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9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7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9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7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9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7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9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7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9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7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9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7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9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7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9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7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9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7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9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7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9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7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9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7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9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7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9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7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9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87" t="s">
        <v>110</v>
      </c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9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87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9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87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9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87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9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87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9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87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9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87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9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87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9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87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9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87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9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87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9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87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9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7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89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87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9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87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9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87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9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87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9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55Hb8iA71dnGFzxmFAAc3qxxjFaef+gpikXZMyoZzIL38qg1OqLvUqDYhp3he+sBrgMcnHlRmafrrV98lT03Kw==" saltValue="eXKCESLyc+CchiKVwSElZ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1" t="s">
        <v>50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3"/>
      <c r="X3" s="97" t="s">
        <v>51</v>
      </c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 t="s">
        <v>52</v>
      </c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4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90" t="s">
        <v>54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 t="s">
        <v>55</v>
      </c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 t="s">
        <v>56</v>
      </c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 t="s">
        <v>57</v>
      </c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 t="s">
        <v>58</v>
      </c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 t="s">
        <v>59</v>
      </c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 t="s">
        <v>60</v>
      </c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 t="s">
        <v>61</v>
      </c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 t="s">
        <v>62</v>
      </c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 t="s">
        <v>63</v>
      </c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 t="s">
        <v>64</v>
      </c>
      <c r="EE4" s="90"/>
      <c r="EF4" s="90"/>
      <c r="EG4" s="90"/>
      <c r="EH4" s="90"/>
      <c r="EI4" s="90"/>
      <c r="EJ4" s="90"/>
      <c r="EK4" s="90"/>
      <c r="EL4" s="90"/>
      <c r="EM4" s="90"/>
      <c r="EN4" s="90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62049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山形県　酒田市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A3</v>
      </c>
      <c r="M6" s="34" t="str">
        <f t="shared" si="3"/>
        <v>自治体職員</v>
      </c>
      <c r="N6" s="35" t="str">
        <f t="shared" si="3"/>
        <v>-</v>
      </c>
      <c r="O6" s="35">
        <f t="shared" si="3"/>
        <v>77.2</v>
      </c>
      <c r="P6" s="35">
        <f t="shared" si="3"/>
        <v>99.69</v>
      </c>
      <c r="Q6" s="35">
        <f t="shared" si="3"/>
        <v>3564</v>
      </c>
      <c r="R6" s="35">
        <f t="shared" si="3"/>
        <v>101331</v>
      </c>
      <c r="S6" s="35">
        <f t="shared" si="3"/>
        <v>602.97</v>
      </c>
      <c r="T6" s="35">
        <f t="shared" si="3"/>
        <v>168.05</v>
      </c>
      <c r="U6" s="35">
        <f t="shared" si="3"/>
        <v>100437</v>
      </c>
      <c r="V6" s="35">
        <f t="shared" si="3"/>
        <v>276.5</v>
      </c>
      <c r="W6" s="35">
        <f t="shared" si="3"/>
        <v>363.24</v>
      </c>
      <c r="X6" s="36">
        <f>IF(X7="",NA(),X7)</f>
        <v>112.24</v>
      </c>
      <c r="Y6" s="36">
        <f t="shared" ref="Y6:AG6" si="4">IF(Y7="",NA(),Y7)</f>
        <v>112.9</v>
      </c>
      <c r="Z6" s="36">
        <f t="shared" si="4"/>
        <v>117.08</v>
      </c>
      <c r="AA6" s="36">
        <f t="shared" si="4"/>
        <v>120.51</v>
      </c>
      <c r="AB6" s="36">
        <f t="shared" si="4"/>
        <v>111.76</v>
      </c>
      <c r="AC6" s="36">
        <f t="shared" si="4"/>
        <v>114</v>
      </c>
      <c r="AD6" s="36">
        <f t="shared" si="4"/>
        <v>114</v>
      </c>
      <c r="AE6" s="36">
        <f t="shared" si="4"/>
        <v>113.68</v>
      </c>
      <c r="AF6" s="36">
        <f t="shared" si="4"/>
        <v>113.82</v>
      </c>
      <c r="AG6" s="36">
        <f t="shared" si="4"/>
        <v>112.82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0.03</v>
      </c>
      <c r="AO6" s="36">
        <f t="shared" si="5"/>
        <v>0.23</v>
      </c>
      <c r="AP6" s="36">
        <f t="shared" si="5"/>
        <v>0.03</v>
      </c>
      <c r="AQ6" s="35">
        <f t="shared" si="5"/>
        <v>0</v>
      </c>
      <c r="AR6" s="35">
        <f t="shared" si="5"/>
        <v>0</v>
      </c>
      <c r="AS6" s="35" t="str">
        <f>IF(AS7="","",IF(AS7="-","【-】","【"&amp;SUBSTITUTE(TEXT(AS7,"#,##0.00"),"-","△")&amp;"】"))</f>
        <v>【1.08】</v>
      </c>
      <c r="AT6" s="36">
        <f>IF(AT7="",NA(),AT7)</f>
        <v>372.75</v>
      </c>
      <c r="AU6" s="36">
        <f t="shared" ref="AU6:BC6" si="6">IF(AU7="",NA(),AU7)</f>
        <v>417.34</v>
      </c>
      <c r="AV6" s="36">
        <f t="shared" si="6"/>
        <v>459.86</v>
      </c>
      <c r="AW6" s="36">
        <f t="shared" si="6"/>
        <v>448.78</v>
      </c>
      <c r="AX6" s="36">
        <f t="shared" si="6"/>
        <v>586.38</v>
      </c>
      <c r="AY6" s="36">
        <f t="shared" si="6"/>
        <v>352.05</v>
      </c>
      <c r="AZ6" s="36">
        <f t="shared" si="6"/>
        <v>349.04</v>
      </c>
      <c r="BA6" s="36">
        <f t="shared" si="6"/>
        <v>337.49</v>
      </c>
      <c r="BB6" s="36">
        <f t="shared" si="6"/>
        <v>335.6</v>
      </c>
      <c r="BC6" s="36">
        <f t="shared" si="6"/>
        <v>358.91</v>
      </c>
      <c r="BD6" s="35" t="str">
        <f>IF(BD7="","",IF(BD7="-","【-】","【"&amp;SUBSTITUTE(TEXT(BD7,"#,##0.00"),"-","△")&amp;"】"))</f>
        <v>【264.97】</v>
      </c>
      <c r="BE6" s="36">
        <f>IF(BE7="",NA(),BE7)</f>
        <v>254.08</v>
      </c>
      <c r="BF6" s="36">
        <f t="shared" ref="BF6:BN6" si="7">IF(BF7="",NA(),BF7)</f>
        <v>228.86</v>
      </c>
      <c r="BG6" s="36">
        <f t="shared" si="7"/>
        <v>204.05</v>
      </c>
      <c r="BH6" s="36">
        <f t="shared" si="7"/>
        <v>178.31</v>
      </c>
      <c r="BI6" s="36">
        <f t="shared" si="7"/>
        <v>158.19</v>
      </c>
      <c r="BJ6" s="36">
        <f t="shared" si="7"/>
        <v>250.76</v>
      </c>
      <c r="BK6" s="36">
        <f t="shared" si="7"/>
        <v>254.54</v>
      </c>
      <c r="BL6" s="36">
        <f t="shared" si="7"/>
        <v>265.92</v>
      </c>
      <c r="BM6" s="36">
        <f t="shared" si="7"/>
        <v>258.26</v>
      </c>
      <c r="BN6" s="36">
        <f t="shared" si="7"/>
        <v>247.27</v>
      </c>
      <c r="BO6" s="35" t="str">
        <f>IF(BO7="","",IF(BO7="-","【-】","【"&amp;SUBSTITUTE(TEXT(BO7,"#,##0.00"),"-","△")&amp;"】"))</f>
        <v>【266.61】</v>
      </c>
      <c r="BP6" s="36">
        <f>IF(BP7="",NA(),BP7)</f>
        <v>100.23</v>
      </c>
      <c r="BQ6" s="36">
        <f t="shared" ref="BQ6:BY6" si="8">IF(BQ7="",NA(),BQ7)</f>
        <v>101.35</v>
      </c>
      <c r="BR6" s="36">
        <f t="shared" si="8"/>
        <v>104.53</v>
      </c>
      <c r="BS6" s="36">
        <f t="shared" si="8"/>
        <v>107.66</v>
      </c>
      <c r="BT6" s="36">
        <f t="shared" si="8"/>
        <v>99.25</v>
      </c>
      <c r="BU6" s="36">
        <f t="shared" si="8"/>
        <v>106.69</v>
      </c>
      <c r="BV6" s="36">
        <f t="shared" si="8"/>
        <v>106.52</v>
      </c>
      <c r="BW6" s="36">
        <f t="shared" si="8"/>
        <v>105.86</v>
      </c>
      <c r="BX6" s="36">
        <f t="shared" si="8"/>
        <v>106.07</v>
      </c>
      <c r="BY6" s="36">
        <f t="shared" si="8"/>
        <v>105.34</v>
      </c>
      <c r="BZ6" s="35" t="str">
        <f>IF(BZ7="","",IF(BZ7="-","【-】","【"&amp;SUBSTITUTE(TEXT(BZ7,"#,##0.00"),"-","△")&amp;"】"))</f>
        <v>【103.24】</v>
      </c>
      <c r="CA6" s="36">
        <f>IF(CA7="",NA(),CA7)</f>
        <v>218.23</v>
      </c>
      <c r="CB6" s="36">
        <f t="shared" ref="CB6:CJ6" si="9">IF(CB7="",NA(),CB7)</f>
        <v>215.89</v>
      </c>
      <c r="CC6" s="36">
        <f t="shared" si="9"/>
        <v>210.06</v>
      </c>
      <c r="CD6" s="36">
        <f t="shared" si="9"/>
        <v>204.53</v>
      </c>
      <c r="CE6" s="36">
        <f t="shared" si="9"/>
        <v>222.05</v>
      </c>
      <c r="CF6" s="36">
        <f t="shared" si="9"/>
        <v>154.91999999999999</v>
      </c>
      <c r="CG6" s="36">
        <f t="shared" si="9"/>
        <v>155.80000000000001</v>
      </c>
      <c r="CH6" s="36">
        <f t="shared" si="9"/>
        <v>158.58000000000001</v>
      </c>
      <c r="CI6" s="36">
        <f t="shared" si="9"/>
        <v>159.22</v>
      </c>
      <c r="CJ6" s="36">
        <f t="shared" si="9"/>
        <v>159.6</v>
      </c>
      <c r="CK6" s="35" t="str">
        <f>IF(CK7="","",IF(CK7="-","【-】","【"&amp;SUBSTITUTE(TEXT(CK7,"#,##0.00"),"-","△")&amp;"】"))</f>
        <v>【168.38】</v>
      </c>
      <c r="CL6" s="36">
        <f>IF(CL7="",NA(),CL7)</f>
        <v>44.23</v>
      </c>
      <c r="CM6" s="36">
        <f t="shared" ref="CM6:CU6" si="10">IF(CM7="",NA(),CM7)</f>
        <v>43.36</v>
      </c>
      <c r="CN6" s="36">
        <f t="shared" si="10"/>
        <v>43.74</v>
      </c>
      <c r="CO6" s="36">
        <f t="shared" si="10"/>
        <v>43.51</v>
      </c>
      <c r="CP6" s="36">
        <f t="shared" si="10"/>
        <v>42.28</v>
      </c>
      <c r="CQ6" s="36">
        <f t="shared" si="10"/>
        <v>62.26</v>
      </c>
      <c r="CR6" s="36">
        <f t="shared" si="10"/>
        <v>62.1</v>
      </c>
      <c r="CS6" s="36">
        <f t="shared" si="10"/>
        <v>62.38</v>
      </c>
      <c r="CT6" s="36">
        <f t="shared" si="10"/>
        <v>62.83</v>
      </c>
      <c r="CU6" s="36">
        <f t="shared" si="10"/>
        <v>62.05</v>
      </c>
      <c r="CV6" s="35" t="str">
        <f>IF(CV7="","",IF(CV7="-","【-】","【"&amp;SUBSTITUTE(TEXT(CV7,"#,##0.00"),"-","△")&amp;"】"))</f>
        <v>【60.00】</v>
      </c>
      <c r="CW6" s="36">
        <f>IF(CW7="",NA(),CW7)</f>
        <v>90.82</v>
      </c>
      <c r="CX6" s="36">
        <f t="shared" ref="CX6:DF6" si="11">IF(CX7="",NA(),CX7)</f>
        <v>91.34</v>
      </c>
      <c r="CY6" s="36">
        <f t="shared" si="11"/>
        <v>89.88</v>
      </c>
      <c r="CZ6" s="36">
        <f t="shared" si="11"/>
        <v>89.84</v>
      </c>
      <c r="DA6" s="36">
        <f t="shared" si="11"/>
        <v>89.59</v>
      </c>
      <c r="DB6" s="36">
        <f t="shared" si="11"/>
        <v>89.5</v>
      </c>
      <c r="DC6" s="36">
        <f t="shared" si="11"/>
        <v>89.52</v>
      </c>
      <c r="DD6" s="36">
        <f t="shared" si="11"/>
        <v>89.17</v>
      </c>
      <c r="DE6" s="36">
        <f t="shared" si="11"/>
        <v>88.86</v>
      </c>
      <c r="DF6" s="36">
        <f t="shared" si="11"/>
        <v>89.11</v>
      </c>
      <c r="DG6" s="35" t="str">
        <f>IF(DG7="","",IF(DG7="-","【-】","【"&amp;SUBSTITUTE(TEXT(DG7,"#,##0.00"),"-","△")&amp;"】"))</f>
        <v>【89.80】</v>
      </c>
      <c r="DH6" s="36">
        <f>IF(DH7="",NA(),DH7)</f>
        <v>49.35</v>
      </c>
      <c r="DI6" s="36">
        <f t="shared" ref="DI6:DQ6" si="12">IF(DI7="",NA(),DI7)</f>
        <v>50.96</v>
      </c>
      <c r="DJ6" s="36">
        <f t="shared" si="12"/>
        <v>52.53</v>
      </c>
      <c r="DK6" s="36">
        <f t="shared" si="12"/>
        <v>53.84</v>
      </c>
      <c r="DL6" s="36">
        <f t="shared" si="12"/>
        <v>55.38</v>
      </c>
      <c r="DM6" s="36">
        <f t="shared" si="12"/>
        <v>45.89</v>
      </c>
      <c r="DN6" s="36">
        <f t="shared" si="12"/>
        <v>46.58</v>
      </c>
      <c r="DO6" s="36">
        <f t="shared" si="12"/>
        <v>46.99</v>
      </c>
      <c r="DP6" s="36">
        <f t="shared" si="12"/>
        <v>47.89</v>
      </c>
      <c r="DQ6" s="36">
        <f t="shared" si="12"/>
        <v>48.69</v>
      </c>
      <c r="DR6" s="35" t="str">
        <f>IF(DR7="","",IF(DR7="-","【-】","【"&amp;SUBSTITUTE(TEXT(DR7,"#,##0.00"),"-","△")&amp;"】"))</f>
        <v>【49.59】</v>
      </c>
      <c r="DS6" s="36">
        <f>IF(DS7="",NA(),DS7)</f>
        <v>11.67</v>
      </c>
      <c r="DT6" s="36">
        <f t="shared" ref="DT6:EB6" si="13">IF(DT7="",NA(),DT7)</f>
        <v>11.85</v>
      </c>
      <c r="DU6" s="36">
        <f t="shared" si="13"/>
        <v>11.32</v>
      </c>
      <c r="DV6" s="36">
        <f t="shared" si="13"/>
        <v>9.89</v>
      </c>
      <c r="DW6" s="36">
        <f t="shared" si="13"/>
        <v>14.57</v>
      </c>
      <c r="DX6" s="36">
        <f t="shared" si="13"/>
        <v>13.14</v>
      </c>
      <c r="DY6" s="36">
        <f t="shared" si="13"/>
        <v>14.45</v>
      </c>
      <c r="DZ6" s="36">
        <f t="shared" si="13"/>
        <v>15.83</v>
      </c>
      <c r="EA6" s="36">
        <f t="shared" si="13"/>
        <v>16.899999999999999</v>
      </c>
      <c r="EB6" s="36">
        <f t="shared" si="13"/>
        <v>18.260000000000002</v>
      </c>
      <c r="EC6" s="35" t="str">
        <f>IF(EC7="","",IF(EC7="-","【-】","【"&amp;SUBSTITUTE(TEXT(EC7,"#,##0.00"),"-","△")&amp;"】"))</f>
        <v>【19.44】</v>
      </c>
      <c r="ED6" s="36">
        <f>IF(ED7="",NA(),ED7)</f>
        <v>0.38</v>
      </c>
      <c r="EE6" s="36">
        <f t="shared" ref="EE6:EM6" si="14">IF(EE7="",NA(),EE7)</f>
        <v>0.47</v>
      </c>
      <c r="EF6" s="36">
        <f t="shared" si="14"/>
        <v>0.68</v>
      </c>
      <c r="EG6" s="36">
        <f t="shared" si="14"/>
        <v>0.82</v>
      </c>
      <c r="EH6" s="36">
        <f t="shared" si="14"/>
        <v>0.63</v>
      </c>
      <c r="EI6" s="36">
        <f t="shared" si="14"/>
        <v>0.95</v>
      </c>
      <c r="EJ6" s="36">
        <f t="shared" si="14"/>
        <v>0.74</v>
      </c>
      <c r="EK6" s="36">
        <f t="shared" si="14"/>
        <v>0.74</v>
      </c>
      <c r="EL6" s="36">
        <f t="shared" si="14"/>
        <v>0.72</v>
      </c>
      <c r="EM6" s="36">
        <f t="shared" si="14"/>
        <v>0.66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62049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77.2</v>
      </c>
      <c r="P7" s="39">
        <v>99.69</v>
      </c>
      <c r="Q7" s="39">
        <v>3564</v>
      </c>
      <c r="R7" s="39">
        <v>101331</v>
      </c>
      <c r="S7" s="39">
        <v>602.97</v>
      </c>
      <c r="T7" s="39">
        <v>168.05</v>
      </c>
      <c r="U7" s="39">
        <v>100437</v>
      </c>
      <c r="V7" s="39">
        <v>276.5</v>
      </c>
      <c r="W7" s="39">
        <v>363.24</v>
      </c>
      <c r="X7" s="39">
        <v>112.24</v>
      </c>
      <c r="Y7" s="39">
        <v>112.9</v>
      </c>
      <c r="Z7" s="39">
        <v>117.08</v>
      </c>
      <c r="AA7" s="39">
        <v>120.51</v>
      </c>
      <c r="AB7" s="39">
        <v>111.76</v>
      </c>
      <c r="AC7" s="39">
        <v>114</v>
      </c>
      <c r="AD7" s="39">
        <v>114</v>
      </c>
      <c r="AE7" s="39">
        <v>113.68</v>
      </c>
      <c r="AF7" s="39">
        <v>113.82</v>
      </c>
      <c r="AG7" s="39">
        <v>112.82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0.03</v>
      </c>
      <c r="AO7" s="39">
        <v>0.23</v>
      </c>
      <c r="AP7" s="39">
        <v>0.03</v>
      </c>
      <c r="AQ7" s="39">
        <v>0</v>
      </c>
      <c r="AR7" s="39">
        <v>0</v>
      </c>
      <c r="AS7" s="39">
        <v>1.08</v>
      </c>
      <c r="AT7" s="39">
        <v>372.75</v>
      </c>
      <c r="AU7" s="39">
        <v>417.34</v>
      </c>
      <c r="AV7" s="39">
        <v>459.86</v>
      </c>
      <c r="AW7" s="39">
        <v>448.78</v>
      </c>
      <c r="AX7" s="39">
        <v>586.38</v>
      </c>
      <c r="AY7" s="39">
        <v>352.05</v>
      </c>
      <c r="AZ7" s="39">
        <v>349.04</v>
      </c>
      <c r="BA7" s="39">
        <v>337.49</v>
      </c>
      <c r="BB7" s="39">
        <v>335.6</v>
      </c>
      <c r="BC7" s="39">
        <v>358.91</v>
      </c>
      <c r="BD7" s="39">
        <v>264.97000000000003</v>
      </c>
      <c r="BE7" s="39">
        <v>254.08</v>
      </c>
      <c r="BF7" s="39">
        <v>228.86</v>
      </c>
      <c r="BG7" s="39">
        <v>204.05</v>
      </c>
      <c r="BH7" s="39">
        <v>178.31</v>
      </c>
      <c r="BI7" s="39">
        <v>158.19</v>
      </c>
      <c r="BJ7" s="39">
        <v>250.76</v>
      </c>
      <c r="BK7" s="39">
        <v>254.54</v>
      </c>
      <c r="BL7" s="39">
        <v>265.92</v>
      </c>
      <c r="BM7" s="39">
        <v>258.26</v>
      </c>
      <c r="BN7" s="39">
        <v>247.27</v>
      </c>
      <c r="BO7" s="39">
        <v>266.61</v>
      </c>
      <c r="BP7" s="39">
        <v>100.23</v>
      </c>
      <c r="BQ7" s="39">
        <v>101.35</v>
      </c>
      <c r="BR7" s="39">
        <v>104.53</v>
      </c>
      <c r="BS7" s="39">
        <v>107.66</v>
      </c>
      <c r="BT7" s="39">
        <v>99.25</v>
      </c>
      <c r="BU7" s="39">
        <v>106.69</v>
      </c>
      <c r="BV7" s="39">
        <v>106.52</v>
      </c>
      <c r="BW7" s="39">
        <v>105.86</v>
      </c>
      <c r="BX7" s="39">
        <v>106.07</v>
      </c>
      <c r="BY7" s="39">
        <v>105.34</v>
      </c>
      <c r="BZ7" s="39">
        <v>103.24</v>
      </c>
      <c r="CA7" s="39">
        <v>218.23</v>
      </c>
      <c r="CB7" s="39">
        <v>215.89</v>
      </c>
      <c r="CC7" s="39">
        <v>210.06</v>
      </c>
      <c r="CD7" s="39">
        <v>204.53</v>
      </c>
      <c r="CE7" s="39">
        <v>222.05</v>
      </c>
      <c r="CF7" s="39">
        <v>154.91999999999999</v>
      </c>
      <c r="CG7" s="39">
        <v>155.80000000000001</v>
      </c>
      <c r="CH7" s="39">
        <v>158.58000000000001</v>
      </c>
      <c r="CI7" s="39">
        <v>159.22</v>
      </c>
      <c r="CJ7" s="39">
        <v>159.6</v>
      </c>
      <c r="CK7" s="39">
        <v>168.38</v>
      </c>
      <c r="CL7" s="39">
        <v>44.23</v>
      </c>
      <c r="CM7" s="39">
        <v>43.36</v>
      </c>
      <c r="CN7" s="39">
        <v>43.74</v>
      </c>
      <c r="CO7" s="39">
        <v>43.51</v>
      </c>
      <c r="CP7" s="39">
        <v>42.28</v>
      </c>
      <c r="CQ7" s="39">
        <v>62.26</v>
      </c>
      <c r="CR7" s="39">
        <v>62.1</v>
      </c>
      <c r="CS7" s="39">
        <v>62.38</v>
      </c>
      <c r="CT7" s="39">
        <v>62.83</v>
      </c>
      <c r="CU7" s="39">
        <v>62.05</v>
      </c>
      <c r="CV7" s="39">
        <v>60</v>
      </c>
      <c r="CW7" s="39">
        <v>90.82</v>
      </c>
      <c r="CX7" s="39">
        <v>91.34</v>
      </c>
      <c r="CY7" s="39">
        <v>89.88</v>
      </c>
      <c r="CZ7" s="39">
        <v>89.84</v>
      </c>
      <c r="DA7" s="39">
        <v>89.59</v>
      </c>
      <c r="DB7" s="39">
        <v>89.5</v>
      </c>
      <c r="DC7" s="39">
        <v>89.52</v>
      </c>
      <c r="DD7" s="39">
        <v>89.17</v>
      </c>
      <c r="DE7" s="39">
        <v>88.86</v>
      </c>
      <c r="DF7" s="39">
        <v>89.11</v>
      </c>
      <c r="DG7" s="39">
        <v>89.8</v>
      </c>
      <c r="DH7" s="39">
        <v>49.35</v>
      </c>
      <c r="DI7" s="39">
        <v>50.96</v>
      </c>
      <c r="DJ7" s="39">
        <v>52.53</v>
      </c>
      <c r="DK7" s="39">
        <v>53.84</v>
      </c>
      <c r="DL7" s="39">
        <v>55.38</v>
      </c>
      <c r="DM7" s="39">
        <v>45.89</v>
      </c>
      <c r="DN7" s="39">
        <v>46.58</v>
      </c>
      <c r="DO7" s="39">
        <v>46.99</v>
      </c>
      <c r="DP7" s="39">
        <v>47.89</v>
      </c>
      <c r="DQ7" s="39">
        <v>48.69</v>
      </c>
      <c r="DR7" s="39">
        <v>49.59</v>
      </c>
      <c r="DS7" s="39">
        <v>11.67</v>
      </c>
      <c r="DT7" s="39">
        <v>11.85</v>
      </c>
      <c r="DU7" s="39">
        <v>11.32</v>
      </c>
      <c r="DV7" s="39">
        <v>9.89</v>
      </c>
      <c r="DW7" s="39">
        <v>14.57</v>
      </c>
      <c r="DX7" s="39">
        <v>13.14</v>
      </c>
      <c r="DY7" s="39">
        <v>14.45</v>
      </c>
      <c r="DZ7" s="39">
        <v>15.83</v>
      </c>
      <c r="EA7" s="39">
        <v>16.899999999999999</v>
      </c>
      <c r="EB7" s="39">
        <v>18.260000000000002</v>
      </c>
      <c r="EC7" s="39">
        <v>19.440000000000001</v>
      </c>
      <c r="ED7" s="39">
        <v>0.38</v>
      </c>
      <c r="EE7" s="39">
        <v>0.47</v>
      </c>
      <c r="EF7" s="39">
        <v>0.68</v>
      </c>
      <c r="EG7" s="39">
        <v>0.82</v>
      </c>
      <c r="EH7" s="39">
        <v>0.63</v>
      </c>
      <c r="EI7" s="39">
        <v>0.95</v>
      </c>
      <c r="EJ7" s="39">
        <v>0.74</v>
      </c>
      <c r="EK7" s="39">
        <v>0.74</v>
      </c>
      <c r="EL7" s="39">
        <v>0.72</v>
      </c>
      <c r="EM7" s="39">
        <v>0.66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公平 芳輝</cp:lastModifiedBy>
  <cp:lastPrinted>2021-01-20T23:16:34Z</cp:lastPrinted>
  <dcterms:created xsi:type="dcterms:W3CDTF">2020-12-04T02:03:48Z</dcterms:created>
  <dcterms:modified xsi:type="dcterms:W3CDTF">2021-01-22T08:34:53Z</dcterms:modified>
  <cp:category/>
</cp:coreProperties>
</file>