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4101-sui-104\Desktop\"/>
    </mc:Choice>
  </mc:AlternateContent>
  <workbookProtection workbookAlgorithmName="SHA-512" workbookHashValue="eKY+ACoh1ULwxktkCNUesEGEJy/vDIcVF8lkL1nAPRFUgtYQEbIGxY6aCfPVankZ8Bpwe9MYvVl5xI5On9gIFA==" workbookSaltValue="TvDECvKtzGca11FURBl3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<sst xmlns="http://schemas.openxmlformats.org/spreadsheetml/2006/main" count="228" uniqueCount="113">
  <si>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</si>
  <si>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</si>
  <si>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</si>
  <si>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</si>
  <si>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</si>
  <si>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</si>
  <si>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</si>
  <si>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</si>
  <si>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</si>
  <si>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</si>
  <si>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</si>
  <si>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</si>
  <si>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</si>
  <si>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</si>
  <si>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</si>
  <si>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</si>
  <si>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</si>
  <si>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</si>
  <si>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</si>
  <si>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</si>
  <si>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</si>
  <si>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</si>
  <si>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</si>
  <si>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</si>
  <si>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</si>
  <si>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</si>
  <si>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</si>
  <si>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</si>
  <si>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</si>
  <si>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</si>
  <si>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</si>
  <si>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</si>
  <si>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</si>
  <si>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</si>
  <si>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</si>
  <si>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</si>
  <si>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</si>
  <si>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</si>
  <si>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</si>
  <si>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</si>
  <si>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</si>
  <si>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</si>
  <si>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</si>
  <si>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</si>
  <si>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</si>
  <si>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</si>
  <si>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</si>
  <si>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</si>
  <si>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</si>
  <si>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</si>
  <si>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</si>
  <si>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</si>
  <si>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</si>
  <si>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</si>
  <si>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</si>
  <si>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</si>
  <si>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</si>
  <si>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</si>
  <si>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</si>
  <si>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</si>
  <si>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</si>
  <si>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</si>
  <si>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</si>
  <si>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</si>
  <si>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</si>
  <si>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</si>
  <si>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</si>
  <si>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</si>
  <si>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</si>
  <si>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</si>
  <si>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</si>
  <si>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</si>
  <si>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</si>
  <si>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</si>
  <si>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</si>
  <si>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</si>
  <si>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</si>
  <si>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</si>
  <si>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</si>
  <si>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</si>
  <si>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</si>
  <si>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</si>
  <si>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</si>
  <si>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</si>
  <si>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</si>
  <si>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</si>
  <si>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</si>
  <si>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</si>
  <si>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</si>
  <si>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</si>
  <si>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</si>
  <si>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</si>
  <si>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</si>
  <si>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</si>
  <si>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</si>
  <si>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</si>
  <si>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</si>
  <si>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</si>
  <si>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</si>
  <si>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</si>
  <si>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</si>
  <si>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</si>
  <si>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</si>
  <si>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</si>
  <si>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</si>
  <si>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</si>
  <si>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</si>
  <si>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</si>
  <si>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</si>
  <si>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</si>
  <si>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料金によって費用は回収しているものの、過去の整備に充てた企業債の償還が影響し、給水原価は同じ人口規模団体より高くなっている。
また、計画的に整備を行ってきたが、給水量の減少等に伴い、施設利用率は低いレベルにある。
今後の更新は、施設の統廃合やダウンサイジングを実施するとともに、効率化を重視し、費用を抑制する必要がある。
なお、人口減少がこのまま進めば、料金の見直しも避けられない状況にあり、広域化等も含め検討が必要である。</t>
    <rPh sb="80" eb="82">
      <t>キュウスイ</t>
    </rPh>
    <rPh sb="82" eb="83">
      <t>リョウ</t>
    </rPh>
    <rPh sb="84" eb="86">
      <t>ゲンショウ</t>
    </rPh>
    <rPh sb="86" eb="87">
      <t>トウ</t>
    </rPh>
    <rPh sb="88" eb="89">
      <t>トモナ</t>
    </rPh>
    <phoneticPr fontId="4"/>
  </si>
  <si>
    <t xml:space="preserve">①令和元年度決算は、給水収益が減少したものの、前年度大幅に増えた修繕費が落ち着き、また、料金・会計システム更新の終了等に伴い、経常費用が大幅に減少したため、経常収支比率は上昇した。
②有収率については、漏水調査や早期の漏水事故対応等を行ったものの、若干減少した。
③当市は、水道水源を地下水に求め自家で賄うための施設整備を行っている。そのため、施設工事費用財源としての企業債の借入が類似団体に比べ大きくなっている。
</t>
    <rPh sb="1" eb="3">
      <t>レイワ</t>
    </rPh>
    <rPh sb="3" eb="4">
      <t>ガン</t>
    </rPh>
    <rPh sb="15" eb="17">
      <t>ゲンショウ</t>
    </rPh>
    <rPh sb="23" eb="26">
      <t>ゼンネンド</t>
    </rPh>
    <rPh sb="26" eb="28">
      <t>オオハバ</t>
    </rPh>
    <rPh sb="29" eb="30">
      <t>フ</t>
    </rPh>
    <rPh sb="36" eb="37">
      <t>オ</t>
    </rPh>
    <rPh sb="38" eb="39">
      <t>ツ</t>
    </rPh>
    <rPh sb="44" eb="46">
      <t>リョウキン</t>
    </rPh>
    <rPh sb="47" eb="49">
      <t>カイケイ</t>
    </rPh>
    <rPh sb="56" eb="58">
      <t>シュウリョウ</t>
    </rPh>
    <rPh sb="58" eb="59">
      <t>トウ</t>
    </rPh>
    <rPh sb="60" eb="61">
      <t>トモナ</t>
    </rPh>
    <rPh sb="68" eb="70">
      <t>オオハバ</t>
    </rPh>
    <rPh sb="71" eb="73">
      <t>ゲンショウ</t>
    </rPh>
    <rPh sb="93" eb="96">
      <t>ユウシュウリツ</t>
    </rPh>
    <rPh sb="118" eb="119">
      <t>オコナ</t>
    </rPh>
    <rPh sb="125" eb="127">
      <t>ジャッカン</t>
    </rPh>
    <rPh sb="127" eb="129">
      <t>ゲンショウ</t>
    </rPh>
    <phoneticPr fontId="4"/>
  </si>
  <si>
    <t>①主要な管路及び水源施設等については順次更新を行ってきているが、財源確保に苦慮している状況である。
②簡易水道から引き継いだ配水管路は、ＴＳ継ぎ手のビニル管など脆弱な管が多く、管路更新が急務となっている。
③ポンプ設備、電源設備等についても耐用年数を経過した設備があるが、計画的な更新を行っている。</t>
    <rPh sb="127" eb="129">
      <t>ケイカ</t>
    </rPh>
    <rPh sb="145" eb="1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</si>
</sst>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0.37</c:v>
                </c:pt>
                <c:pt idx="2">
                  <c:v>0.17</c:v>
                </c:pt>
                <c:pt idx="3">
                  <c:v>0.14000000000000001</c:v>
                </c:pt>
                <c:pt idx="4">
                  <c:v>0.7</c:v>
                </c:pt>
              </c:numCache>
            </c:numRef>
          </c:val>
          <c:extLst>
            <c:ext xmlns:c16="http://schemas.microsoft.com/office/drawing/2014/chart" uri="{C3380CC4-5D6E-409C-BE32-E72D297353CC}">
              <c16:uniqueId val="{00000000-6A9A-403B-ACD1-01834BB6DE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A9A-403B-ACD1-01834BB6DE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54.86</c:v>
                </c:pt>
                <c:pt idx="1">
                  <c:v>55</c:v>
                </c:pt>
                <c:pt idx="2">
                  <c:v>54.32</c:v>
                </c:pt>
                <c:pt idx="3">
                  <c:v>54.02</c:v>
                </c:pt>
                <c:pt idx="4">
                  <c:v>52.32</c:v>
                </c:pt>
              </c:numCache>
            </c:numRef>
          </c:val>
          <c:extLst>
            <c:ext xmlns:c16="http://schemas.microsoft.com/office/drawing/2014/chart" uri="{C3380CC4-5D6E-409C-BE32-E72D297353CC}">
              <c16:uniqueId val="{00000000-E854-4CC0-BC9C-6121A965A7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854-4CC0-BC9C-6121A965A7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c:v>
                </c:pt>
                <c:pt idx="1">
                  <c:v>80.819999999999993</c:v>
                </c:pt>
                <c:pt idx="2">
                  <c:v>81.41</c:v>
                </c:pt>
                <c:pt idx="3">
                  <c:v>84.29</c:v>
                </c:pt>
                <c:pt idx="4">
                  <c:v>83.59</c:v>
                </c:pt>
              </c:numCache>
            </c:numRef>
          </c:val>
          <c:extLst>
            <c:ext xmlns:c16="http://schemas.microsoft.com/office/drawing/2014/chart" uri="{C3380CC4-5D6E-409C-BE32-E72D297353CC}">
              <c16:uniqueId val="{00000000-8847-4DBF-A34C-0733305BF6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847-4DBF-A34C-0733305BF6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108.82</c:v>
                </c:pt>
                <c:pt idx="1">
                  <c:v>107.82</c:v>
                </c:pt>
                <c:pt idx="2">
                  <c:v>116.09</c:v>
                </c:pt>
                <c:pt idx="3">
                  <c:v>117.14</c:v>
                </c:pt>
                <c:pt idx="4">
                  <c:v>120.14</c:v>
                </c:pt>
              </c:numCache>
            </c:numRef>
          </c:val>
          <c:extLst>
            <c:ext xmlns:c16="http://schemas.microsoft.com/office/drawing/2014/chart" uri="{C3380CC4-5D6E-409C-BE32-E72D297353CC}">
              <c16:uniqueId val="{00000000-E462-4E85-8E8B-DF57161408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462-4E85-8E8B-DF57161408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c:v>
                </c:pt>
                <c:pt idx="1">
                  <c:v>50.78</c:v>
                </c:pt>
                <c:pt idx="2">
                  <c:v>53.01</c:v>
                </c:pt>
                <c:pt idx="3">
                  <c:v>54.25</c:v>
                </c:pt>
                <c:pt idx="4">
                  <c:v>54.97</c:v>
                </c:pt>
              </c:numCache>
            </c:numRef>
          </c:val>
          <c:extLst>
            <c:ext xmlns:c16="http://schemas.microsoft.com/office/drawing/2014/chart" uri="{C3380CC4-5D6E-409C-BE32-E72D297353CC}">
              <c16:uniqueId val="{00000000-73F7-443A-B986-2F9891A69B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3F7-443A-B986-2F9891A69B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1.77</c:v>
                </c:pt>
                <c:pt idx="1">
                  <c:v>1.42</c:v>
                </c:pt>
                <c:pt idx="2">
                  <c:v>0.79</c:v>
                </c:pt>
                <c:pt idx="3">
                  <c:v>0.64</c:v>
                </c:pt>
                <c:pt idx="4">
                  <c:v>0.64</c:v>
                </c:pt>
              </c:numCache>
            </c:numRef>
          </c:val>
          <c:extLst>
            <c:ext xmlns:c16="http://schemas.microsoft.com/office/drawing/2014/chart" uri="{C3380CC4-5D6E-409C-BE32-E72D297353CC}">
              <c16:uniqueId val="{00000000-73E7-4D28-A0B7-1622B08C75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3E7-4D28-A0B7-1622B08C75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6-4B76-B517-B2AAAA5500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E96-4B76-B517-B2AAAA5500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209.93</c:v>
                </c:pt>
                <c:pt idx="1">
                  <c:v>191.51</c:v>
                </c:pt>
                <c:pt idx="2">
                  <c:v>213</c:v>
                </c:pt>
                <c:pt idx="3">
                  <c:v>214.12</c:v>
                </c:pt>
                <c:pt idx="4">
                  <c:v>225.05</c:v>
                </c:pt>
              </c:numCache>
            </c:numRef>
          </c:val>
          <c:extLst>
            <c:ext xmlns:c16="http://schemas.microsoft.com/office/drawing/2014/chart" uri="{C3380CC4-5D6E-409C-BE32-E72D297353CC}">
              <c16:uniqueId val="{00000000-45F7-4F0E-9A85-AEB292C63F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45F7-4F0E-9A85-AEB292C63F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697.21</c:v>
                </c:pt>
                <c:pt idx="1">
                  <c:v>664.73</c:v>
                </c:pt>
                <c:pt idx="2">
                  <c:v>623.55999999999995</c:v>
                </c:pt>
                <c:pt idx="3">
                  <c:v>584.57000000000005</c:v>
                </c:pt>
                <c:pt idx="4">
                  <c:v>600.57000000000005</c:v>
                </c:pt>
              </c:numCache>
            </c:numRef>
          </c:val>
          <c:extLst>
            <c:ext xmlns:c16="http://schemas.microsoft.com/office/drawing/2014/chart" uri="{C3380CC4-5D6E-409C-BE32-E72D297353CC}">
              <c16:uniqueId val="{00000000-8AD5-4618-AE1A-BFD7A75C01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AD5-4618-AE1A-BFD7A75C01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104.59</c:v>
                </c:pt>
                <c:pt idx="1">
                  <c:v>103.98</c:v>
                </c:pt>
                <c:pt idx="2">
                  <c:v>112.12</c:v>
                </c:pt>
                <c:pt idx="3">
                  <c:v>114.16</c:v>
                </c:pt>
                <c:pt idx="4">
                  <c:v>115.66</c:v>
                </c:pt>
              </c:numCache>
            </c:numRef>
          </c:val>
          <c:extLst>
            <c:ext xmlns:c16="http://schemas.microsoft.com/office/drawing/2014/chart" uri="{C3380CC4-5D6E-409C-BE32-E72D297353CC}">
              <c16:uniqueId val="{00000000-6DF3-4E07-BF08-612176EF51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DF3-4E07-BF08-612176EF51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219.82</c:v>
                </c:pt>
                <c:pt idx="1">
                  <c:v>222.44</c:v>
                </c:pt>
                <c:pt idx="2">
                  <c:v>207.3</c:v>
                </c:pt>
                <c:pt idx="3">
                  <c:v>203.17</c:v>
                </c:pt>
                <c:pt idx="4">
                  <c:v>202.36</c:v>
                </c:pt>
              </c:numCache>
            </c:numRef>
          </c:val>
          <c:extLst>
            <c:ext xmlns:c16="http://schemas.microsoft.com/office/drawing/2014/chart" uri="{C3380CC4-5D6E-409C-BE32-E72D297353CC}">
              <c16:uniqueId val="{00000000-7DF4-41F7-B10F-714902916B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DF4-41F7-B10F-714902916B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長井市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26492</v>
      </c>
      <c r="AM8" s="71"/>
      <c r="AN8" s="71"/>
      <c r="AO8" s="71"/>
      <c r="AP8" s="71"/>
      <c r="AQ8" s="71"/>
      <c r="AR8" s="71"/>
      <c r="AS8" s="71"/>
      <c r="AT8" s="67">
        <f>データ!$S$6</f>
        <v>214.67</v>
      </c>
      <c r="AU8" s="68"/>
      <c r="AV8" s="68"/>
      <c r="AW8" s="68"/>
      <c r="AX8" s="68"/>
      <c r="AY8" s="68"/>
      <c r="AZ8" s="68"/>
      <c r="BA8" s="68"/>
      <c r="BB8" s="70">
        <f>データ!$T$6</f>
        <v>123.41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49.95</v>
      </c>
      <c r="J10" s="68"/>
      <c r="K10" s="68"/>
      <c r="L10" s="68"/>
      <c r="M10" s="68"/>
      <c r="N10" s="68"/>
      <c r="O10" s="69"/>
      <c r="P10" s="70">
        <f>データ!$P$6</f>
        <v>96.75</v>
      </c>
      <c r="Q10" s="70"/>
      <c r="R10" s="70"/>
      <c r="S10" s="70"/>
      <c r="T10" s="70"/>
      <c r="U10" s="70"/>
      <c r="V10" s="70"/>
      <c r="W10" s="71">
        <f>データ!$Q$6</f>
        <v>4290</v>
      </c>
      <c r="X10" s="71"/>
      <c r="Y10" s="71"/>
      <c r="Z10" s="71"/>
      <c r="AA10" s="71"/>
      <c r="AB10" s="71"/>
      <c r="AC10" s="71"/>
      <c r="AD10" s="2"/>
      <c r="AE10" s="2"/>
      <c r="AF10" s="2"/>
      <c r="AG10" s="2"/>
      <c r="AH10" s="4"/>
      <c r="AI10" s="4"/>
      <c r="AJ10" s="4"/>
      <c r="AK10" s="4"/>
      <c r="AL10" s="71">
        <f>データ!$U$6</f>
        <v>25590</v>
      </c>
      <c r="AM10" s="71"/>
      <c r="AN10" s="71"/>
      <c r="AO10" s="71"/>
      <c r="AP10" s="71"/>
      <c r="AQ10" s="71"/>
      <c r="AR10" s="71"/>
      <c r="AS10" s="71"/>
      <c r="AT10" s="67">
        <f>データ!$V$6</f>
        <v>61</v>
      </c>
      <c r="AU10" s="68"/>
      <c r="AV10" s="68"/>
      <c r="AW10" s="68"/>
      <c r="AX10" s="68"/>
      <c r="AY10" s="68"/>
      <c r="AZ10" s="68"/>
      <c r="BA10" s="68"/>
      <c r="BB10" s="70">
        <f>データ!$W$6</f>
        <v>419.51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frnWEy30BabnXwhm5ofyTHQbWMBnSVWYGl/39b+JPKiGyuVWtncOUaesh1GXEcTC6SN1E9lMka74UcvGovy4Q==" saltValue="3H3tDcjIG1AckyZhRvUQ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49.95</v>
      </c>
      <c r="P6" s="35">
        <f t="shared" si="3"/>
        <v>96.75</v>
      </c>
      <c r="Q6" s="35">
        <f t="shared" si="3"/>
        <v>4290</v>
      </c>
      <c r="R6" s="35">
        <f t="shared" si="3"/>
        <v>26492</v>
      </c>
      <c r="S6" s="35">
        <f t="shared" si="3"/>
        <v>214.67</v>
      </c>
      <c r="T6" s="35">
        <f t="shared" si="3"/>
        <v>123.41</v>
      </c>
      <c r="U6" s="35">
        <f t="shared" si="3"/>
        <v>25590</v>
      </c>
      <c r="V6" s="35">
        <f t="shared" si="3"/>
        <v>61</v>
      </c>
      <c r="W6" s="35">
        <f t="shared" si="3"/>
        <v>419.51</v>
      </c>
      <c r="X6" s="36">
        <f>IF(X7="",NA(),X7)</f>
        <v>108.82</v>
      </c>
      <c r="Y6" s="36">
        <f t="shared" ref="Y6:AG6" si="4">IF(Y7="",NA(),Y7)</f>
        <v>107.82</v>
      </c>
      <c r="Z6" s="36">
        <f t="shared" si="4"/>
        <v>116.09</v>
      </c>
      <c r="AA6" s="36">
        <f t="shared" si="4"/>
        <v>117.14</v>
      </c>
      <c r="AB6" s="36">
        <f t="shared" si="4"/>
        <v>120.14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209.93</v>
      </c>
      <c r="AU6" s="36">
        <f t="shared" ref="AU6:BC6" si="6">IF(AU7="",NA(),AU7)</f>
        <v>191.51</v>
      </c>
      <c r="AV6" s="36">
        <f t="shared" si="6"/>
        <v>213</v>
      </c>
      <c r="AW6" s="36">
        <f t="shared" si="6"/>
        <v>214.12</v>
      </c>
      <c r="AX6" s="36">
        <f t="shared" si="6"/>
        <v>225.05</v>
      </c>
      <c r="AY6" s="36">
        <f t="shared" si="6"/>
        <v>391.54</v>
      </c>
      <c r="AZ6" s="36">
        <f t="shared" si="6"/>
        <v>384.34</v>
      </c>
      <c r="BA6" s="36">
        <f t="shared" si="6"/>
        <v>359.47</v>
      </c>
      <c r="BB6" s="36">
        <f t="shared" si="6"/>
        <v>369.69</v>
      </c>
      <c r="BC6" s="36">
        <f t="shared" si="6"/>
        <v>379.08</v>
      </c>
      <c r="BD6" s="35" t="str">
        <f>IF(BD7="","",IF(BD7="-","【-】","【"&amp;SUBSTITUTE(TEXT(BD7,"#,##0.00"),"-","△")&amp;"】"))</f>
        <v>【264.97】</v>
      </c>
      <c r="BE6" s="36">
        <f>IF(BE7="",NA(),BE7)</f>
        <v>697.21</v>
      </c>
      <c r="BF6" s="36">
        <f t="shared" ref="BF6:BN6" si="7">IF(BF7="",NA(),BF7)</f>
        <v>664.73</v>
      </c>
      <c r="BG6" s="36">
        <f t="shared" si="7"/>
        <v>623.55999999999995</v>
      </c>
      <c r="BH6" s="36">
        <f t="shared" si="7"/>
        <v>584.57000000000005</v>
      </c>
      <c r="BI6" s="36">
        <f t="shared" si="7"/>
        <v>600.57000000000005</v>
      </c>
      <c r="BJ6" s="36">
        <f t="shared" si="7"/>
        <v>386.97</v>
      </c>
      <c r="BK6" s="36">
        <f t="shared" si="7"/>
        <v>380.58</v>
      </c>
      <c r="BL6" s="36">
        <f t="shared" si="7"/>
        <v>401.79</v>
      </c>
      <c r="BM6" s="36">
        <f t="shared" si="7"/>
        <v>402.99</v>
      </c>
      <c r="BN6" s="36">
        <f t="shared" si="7"/>
        <v>398.98</v>
      </c>
      <c r="BO6" s="35" t="str">
        <f>IF(BO7="","",IF(BO7="-","【-】","【"&amp;SUBSTITUTE(TEXT(BO7,"#,##0.00"),"-","△")&amp;"】"))</f>
        <v>【266.61】</v>
      </c>
      <c r="BP6" s="36">
        <f>IF(BP7="",NA(),BP7)</f>
        <v>104.59</v>
      </c>
      <c r="BQ6" s="36">
        <f t="shared" ref="BQ6:BY6" si="8">IF(BQ7="",NA(),BQ7)</f>
        <v>103.98</v>
      </c>
      <c r="BR6" s="36">
        <f t="shared" si="8"/>
        <v>112.12</v>
      </c>
      <c r="BS6" s="36">
        <f t="shared" si="8"/>
        <v>114.16</v>
      </c>
      <c r="BT6" s="36">
        <f t="shared" si="8"/>
        <v>115.66</v>
      </c>
      <c r="BU6" s="36">
        <f t="shared" si="8"/>
        <v>101.72</v>
      </c>
      <c r="BV6" s="36">
        <f t="shared" si="8"/>
        <v>102.38</v>
      </c>
      <c r="BW6" s="36">
        <f t="shared" si="8"/>
        <v>100.12</v>
      </c>
      <c r="BX6" s="36">
        <f t="shared" si="8"/>
        <v>98.66</v>
      </c>
      <c r="BY6" s="36">
        <f t="shared" si="8"/>
        <v>98.64</v>
      </c>
      <c r="BZ6" s="35" t="str">
        <f>IF(BZ7="","",IF(BZ7="-","【-】","【"&amp;SUBSTITUTE(TEXT(BZ7,"#,##0.00"),"-","△")&amp;"】"))</f>
        <v>【103.24】</v>
      </c>
      <c r="CA6" s="36">
        <f>IF(CA7="",NA(),CA7)</f>
        <v>219.82</v>
      </c>
      <c r="CB6" s="36">
        <f t="shared" ref="CB6:CJ6" si="9">IF(CB7="",NA(),CB7)</f>
        <v>222.44</v>
      </c>
      <c r="CC6" s="36">
        <f t="shared" si="9"/>
        <v>207.3</v>
      </c>
      <c r="CD6" s="36">
        <f t="shared" si="9"/>
        <v>203.17</v>
      </c>
      <c r="CE6" s="36">
        <f t="shared" si="9"/>
        <v>202.36</v>
      </c>
      <c r="CF6" s="36">
        <f t="shared" si="9"/>
        <v>168.2</v>
      </c>
      <c r="CG6" s="36">
        <f t="shared" si="9"/>
        <v>168.67</v>
      </c>
      <c r="CH6" s="36">
        <f t="shared" si="9"/>
        <v>174.97</v>
      </c>
      <c r="CI6" s="36">
        <f t="shared" si="9"/>
        <v>178.59</v>
      </c>
      <c r="CJ6" s="36">
        <f t="shared" si="9"/>
        <v>178.92</v>
      </c>
      <c r="CK6" s="35" t="str">
        <f>IF(CK7="","",IF(CK7="-","【-】","【"&amp;SUBSTITUTE(TEXT(CK7,"#,##0.00"),"-","△")&amp;"】"))</f>
        <v>【168.38】</v>
      </c>
      <c r="CL6" s="36">
        <f>IF(CL7="",NA(),CL7)</f>
        <v>54.86</v>
      </c>
      <c r="CM6" s="36">
        <f t="shared" ref="CM6:CU6" si="10">IF(CM7="",NA(),CM7)</f>
        <v>55</v>
      </c>
      <c r="CN6" s="36">
        <f t="shared" si="10"/>
        <v>54.32</v>
      </c>
      <c r="CO6" s="36">
        <f t="shared" si="10"/>
        <v>54.02</v>
      </c>
      <c r="CP6" s="36">
        <f t="shared" si="10"/>
        <v>52.32</v>
      </c>
      <c r="CQ6" s="36">
        <f t="shared" si="10"/>
        <v>54.77</v>
      </c>
      <c r="CR6" s="36">
        <f t="shared" si="10"/>
        <v>54.92</v>
      </c>
      <c r="CS6" s="36">
        <f t="shared" si="10"/>
        <v>55.63</v>
      </c>
      <c r="CT6" s="36">
        <f t="shared" si="10"/>
        <v>55.03</v>
      </c>
      <c r="CU6" s="36">
        <f t="shared" si="10"/>
        <v>55.14</v>
      </c>
      <c r="CV6" s="35" t="str">
        <f>IF(CV7="","",IF(CV7="-","【-】","【"&amp;SUBSTITUTE(TEXT(CV7,"#,##0.00"),"-","△")&amp;"】"))</f>
        <v>【60.00】</v>
      </c>
      <c r="CW6" s="36">
        <f>IF(CW7="",NA(),CW7)</f>
        <v>81.3</v>
      </c>
      <c r="CX6" s="36">
        <f t="shared" ref="CX6:DF6" si="11">IF(CX7="",NA(),CX7)</f>
        <v>80.819999999999993</v>
      </c>
      <c r="CY6" s="36">
        <f t="shared" si="11"/>
        <v>81.41</v>
      </c>
      <c r="CZ6" s="36">
        <f t="shared" si="11"/>
        <v>84.29</v>
      </c>
      <c r="DA6" s="36">
        <f t="shared" si="11"/>
        <v>83.59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v>
      </c>
      <c r="DI6" s="36">
        <f t="shared" ref="DI6:DQ6" si="12">IF(DI7="",NA(),DI7)</f>
        <v>50.78</v>
      </c>
      <c r="DJ6" s="36">
        <f t="shared" si="12"/>
        <v>53.01</v>
      </c>
      <c r="DK6" s="36">
        <f t="shared" si="12"/>
        <v>54.25</v>
      </c>
      <c r="DL6" s="36">
        <f t="shared" si="12"/>
        <v>54.97</v>
      </c>
      <c r="DM6" s="36">
        <f t="shared" si="12"/>
        <v>47.46</v>
      </c>
      <c r="DN6" s="36">
        <f t="shared" si="12"/>
        <v>48.49</v>
      </c>
      <c r="DO6" s="36">
        <f t="shared" si="12"/>
        <v>48.05</v>
      </c>
      <c r="DP6" s="36">
        <f t="shared" si="12"/>
        <v>48.87</v>
      </c>
      <c r="DQ6" s="36">
        <f t="shared" si="12"/>
        <v>49.92</v>
      </c>
      <c r="DR6" s="35" t="str">
        <f>IF(DR7="","",IF(DR7="-","【-】","【"&amp;SUBSTITUTE(TEXT(DR7,"#,##0.00"),"-","△")&amp;"】"))</f>
        <v>【49.59】</v>
      </c>
      <c r="DS6" s="36">
        <f>IF(DS7="",NA(),DS7)</f>
        <v>1.77</v>
      </c>
      <c r="DT6" s="36">
        <f t="shared" ref="DT6:EB6" si="13">IF(DT7="",NA(),DT7)</f>
        <v>1.42</v>
      </c>
      <c r="DU6" s="36">
        <f t="shared" si="13"/>
        <v>0.79</v>
      </c>
      <c r="DV6" s="36">
        <f t="shared" si="13"/>
        <v>0.64</v>
      </c>
      <c r="DW6" s="36">
        <f t="shared" si="13"/>
        <v>0.64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0.22</v>
      </c>
      <c r="EE6" s="36">
        <f t="shared" ref="EE6:EM6" si="14">IF(EE7="",NA(),EE7)</f>
        <v>0.37</v>
      </c>
      <c r="EF6" s="36">
        <f t="shared" si="14"/>
        <v>0.17</v>
      </c>
      <c r="EG6" s="36">
        <f t="shared" si="14"/>
        <v>0.14000000000000001</v>
      </c>
      <c r="EH6" s="36">
        <f t="shared" si="14"/>
        <v>0.7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62090</v>
      </c>
      <c r="D7" s="38">
        <v>46</v>
      </c>
      <c r="E7" s="38">
        <v>1</v>
      </c>
      <c r="F7" s="38">
        <v>0</v>
      </c>
      <c r="G7" s="38">
        <v>1</v>
      </c>
      <c r="H7" s="38" t="s">
        <v>93</v>
      </c>
      <c r="I7" s="38" t="s">
        <v>94</v>
      </c>
      <c r="J7" s="38" t="s">
        <v>95</v>
      </c>
      <c r="K7" s="38" t="s">
        <v>96</v>
      </c>
      <c r="L7" s="38" t="s">
        <v>97</v>
      </c>
      <c r="M7" s="38" t="s">
        <v>98</v>
      </c>
      <c r="N7" s="39" t="s">
        <v>99</v>
      </c>
      <c r="O7" s="39">
        <v>49.95</v>
      </c>
      <c r="P7" s="39">
        <v>96.75</v>
      </c>
      <c r="Q7" s="39">
        <v>4290</v>
      </c>
      <c r="R7" s="39">
        <v>26492</v>
      </c>
      <c r="S7" s="39">
        <v>214.67</v>
      </c>
      <c r="T7" s="39">
        <v>123.41</v>
      </c>
      <c r="U7" s="39">
        <v>25590</v>
      </c>
      <c r="V7" s="39">
        <v>61</v>
      </c>
      <c r="W7" s="39">
        <v>419.51</v>
      </c>
      <c r="X7" s="39">
        <v>108.82</v>
      </c>
      <c r="Y7" s="39">
        <v>107.82</v>
      </c>
      <c r="Z7" s="39">
        <v>116.09</v>
      </c>
      <c r="AA7" s="39">
        <v>117.14</v>
      </c>
      <c r="AB7" s="39">
        <v>120.14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209.93</v>
      </c>
      <c r="AU7" s="39">
        <v>191.51</v>
      </c>
      <c r="AV7" s="39">
        <v>213</v>
      </c>
      <c r="AW7" s="39">
        <v>214.12</v>
      </c>
      <c r="AX7" s="39">
        <v>225.05</v>
      </c>
      <c r="AY7" s="39">
        <v>391.54</v>
      </c>
      <c r="AZ7" s="39">
        <v>384.34</v>
      </c>
      <c r="BA7" s="39">
        <v>359.47</v>
      </c>
      <c r="BB7" s="39">
        <v>369.69</v>
      </c>
      <c r="BC7" s="39">
        <v>379.08</v>
      </c>
      <c r="BD7" s="39">
        <v>264.97000000000003</v>
      </c>
      <c r="BE7" s="39">
        <v>697.21</v>
      </c>
      <c r="BF7" s="39">
        <v>664.73</v>
      </c>
      <c r="BG7" s="39">
        <v>623.55999999999995</v>
      </c>
      <c r="BH7" s="39">
        <v>584.57000000000005</v>
      </c>
      <c r="BI7" s="39">
        <v>600.57000000000005</v>
      </c>
      <c r="BJ7" s="39">
        <v>386.97</v>
      </c>
      <c r="BK7" s="39">
        <v>380.58</v>
      </c>
      <c r="BL7" s="39">
        <v>401.79</v>
      </c>
      <c r="BM7" s="39">
        <v>402.99</v>
      </c>
      <c r="BN7" s="39">
        <v>398.98</v>
      </c>
      <c r="BO7" s="39">
        <v>266.61</v>
      </c>
      <c r="BP7" s="39">
        <v>104.59</v>
      </c>
      <c r="BQ7" s="39">
        <v>103.98</v>
      </c>
      <c r="BR7" s="39">
        <v>112.12</v>
      </c>
      <c r="BS7" s="39">
        <v>114.16</v>
      </c>
      <c r="BT7" s="39">
        <v>115.66</v>
      </c>
      <c r="BU7" s="39">
        <v>101.72</v>
      </c>
      <c r="BV7" s="39">
        <v>102.38</v>
      </c>
      <c r="BW7" s="39">
        <v>100.12</v>
      </c>
      <c r="BX7" s="39">
        <v>98.66</v>
      </c>
      <c r="BY7" s="39">
        <v>98.64</v>
      </c>
      <c r="BZ7" s="39">
        <v>103.24</v>
      </c>
      <c r="CA7" s="39">
        <v>219.82</v>
      </c>
      <c r="CB7" s="39">
        <v>222.44</v>
      </c>
      <c r="CC7" s="39">
        <v>207.3</v>
      </c>
      <c r="CD7" s="39">
        <v>203.17</v>
      </c>
      <c r="CE7" s="39">
        <v>202.36</v>
      </c>
      <c r="CF7" s="39">
        <v>168.2</v>
      </c>
      <c r="CG7" s="39">
        <v>168.67</v>
      </c>
      <c r="CH7" s="39">
        <v>174.97</v>
      </c>
      <c r="CI7" s="39">
        <v>178.59</v>
      </c>
      <c r="CJ7" s="39">
        <v>178.92</v>
      </c>
      <c r="CK7" s="39">
        <v>168.38</v>
      </c>
      <c r="CL7" s="39">
        <v>54.86</v>
      </c>
      <c r="CM7" s="39">
        <v>55</v>
      </c>
      <c r="CN7" s="39">
        <v>54.32</v>
      </c>
      <c r="CO7" s="39">
        <v>54.02</v>
      </c>
      <c r="CP7" s="39">
        <v>52.32</v>
      </c>
      <c r="CQ7" s="39">
        <v>54.77</v>
      </c>
      <c r="CR7" s="39">
        <v>54.92</v>
      </c>
      <c r="CS7" s="39">
        <v>55.63</v>
      </c>
      <c r="CT7" s="39">
        <v>55.03</v>
      </c>
      <c r="CU7" s="39">
        <v>55.14</v>
      </c>
      <c r="CV7" s="39">
        <v>60</v>
      </c>
      <c r="CW7" s="39">
        <v>81.3</v>
      </c>
      <c r="CX7" s="39">
        <v>80.819999999999993</v>
      </c>
      <c r="CY7" s="39">
        <v>81.41</v>
      </c>
      <c r="CZ7" s="39">
        <v>84.29</v>
      </c>
      <c r="DA7" s="39">
        <v>83.59</v>
      </c>
      <c r="DB7" s="39">
        <v>82.89</v>
      </c>
      <c r="DC7" s="39">
        <v>82.66</v>
      </c>
      <c r="DD7" s="39">
        <v>82.04</v>
      </c>
      <c r="DE7" s="39">
        <v>81.900000000000006</v>
      </c>
      <c r="DF7" s="39">
        <v>81.39</v>
      </c>
      <c r="DG7" s="39">
        <v>89.8</v>
      </c>
      <c r="DH7" s="39">
        <v>49</v>
      </c>
      <c r="DI7" s="39">
        <v>50.78</v>
      </c>
      <c r="DJ7" s="39">
        <v>53.01</v>
      </c>
      <c r="DK7" s="39">
        <v>54.25</v>
      </c>
      <c r="DL7" s="39">
        <v>54.97</v>
      </c>
      <c r="DM7" s="39">
        <v>47.46</v>
      </c>
      <c r="DN7" s="39">
        <v>48.49</v>
      </c>
      <c r="DO7" s="39">
        <v>48.05</v>
      </c>
      <c r="DP7" s="39">
        <v>48.87</v>
      </c>
      <c r="DQ7" s="39">
        <v>49.92</v>
      </c>
      <c r="DR7" s="39">
        <v>49.59</v>
      </c>
      <c r="DS7" s="39">
        <v>1.77</v>
      </c>
      <c r="DT7" s="39">
        <v>1.42</v>
      </c>
      <c r="DU7" s="39">
        <v>0.79</v>
      </c>
      <c r="DV7" s="39">
        <v>0.64</v>
      </c>
      <c r="DW7" s="39">
        <v>0.64</v>
      </c>
      <c r="DX7" s="39">
        <v>9.7100000000000009</v>
      </c>
      <c r="DY7" s="39">
        <v>12.79</v>
      </c>
      <c r="DZ7" s="39">
        <v>13.39</v>
      </c>
      <c r="EA7" s="39">
        <v>14.85</v>
      </c>
      <c r="EB7" s="39">
        <v>16.88</v>
      </c>
      <c r="EC7" s="39">
        <v>19.440000000000001</v>
      </c>
      <c r="ED7" s="39">
        <v>0.22</v>
      </c>
      <c r="EE7" s="39">
        <v>0.37</v>
      </c>
      <c r="EF7" s="39">
        <v>0.17</v>
      </c>
      <c r="EG7" s="39">
        <v>0.14000000000000001</v>
      </c>
      <c r="EH7" s="39">
        <v>0.7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2021-01-18T04:40:54Z</cp:lastPrinted>
  <dcterms:created xsi:type="dcterms:W3CDTF">2020-12-04T02:03:52Z</dcterms:created>
  <dcterms:modified xsi:type="dcterms:W3CDTF">2021-01-19T04:20:57Z</dcterms:modified>
  <cp:category/>
</cp:coreProperties>
</file>