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172.18.201.210\尾花沢市共有フォルダ\12環境整備課\課共通\調査報告等（庁内）\R2\58　経営比較分析表の分析について　1月25日\簡易水道\"/>
    </mc:Choice>
  </mc:AlternateContent>
  <xr:revisionPtr revIDLastSave="0" documentId="13_ncr:1_{27986894-3B6F-4B4A-9757-BD77CD74186F}" xr6:coauthVersionLast="37" xr6:coauthVersionMax="37" xr10:uidLastSave="{00000000-0000-0000-0000-000000000000}"/>
  <workbookProtection workbookAlgorithmName="SHA-512" workbookHashValue="J6V9URodxct1TXraue/5F80Dloj1TY3uGAwqM+VyoZNEptmsiQs+DDGEo40QNTPMUNyfndYV3i26ZYhHmQ6TPw==" workbookSaltValue="oIOWOIDuIqgVuukB5gCGQ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<sst xmlns="http://schemas.openxmlformats.org/spreadsheetml/2006/main" count="233" uniqueCount="116">
  <si>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</si>
  <si>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</si>
  <si>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</si>
  <si>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</si>
  <si>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</si>
  <si>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</si>
  <si>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</si>
  <si>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</si>
  <si>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</si>
  <si>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</si>
  <si>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</si>
  <si>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</si>
  <si>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</si>
  <si>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</si>
  <si>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</si>
  <si>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</si>
  <si>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</si>
  <si>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</si>
  <si>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</si>
  <si>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</si>
  <si>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</si>
  <si>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</si>
  <si>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</si>
  <si>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</si>
  <si>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</si>
  <si>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</si>
  <si>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</si>
  <si>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</si>
  <si>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</si>
  <si>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</si>
  <si>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</si>
  <si>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</si>
  <si>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</si>
  <si>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</si>
  <si>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</si>
  <si>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</si>
  <si>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</si>
  <si>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</si>
  <si>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</si>
  <si>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</si>
  <si>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</si>
  <si>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</si>
  <si>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</si>
  <si>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</si>
  <si>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</si>
  <si>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</si>
  <si>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</si>
  <si>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</si>
  <si>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</si>
  <si>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</si>
  <si>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</si>
  <si>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</si>
  <si>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</si>
  <si>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</si>
  <si>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</si>
  <si>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</si>
  <si>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</si>
  <si>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</si>
  <si>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</si>
  <si>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</si>
  <si>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</si>
  <si>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</si>
  <si>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</si>
  <si>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</si>
  <si>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</si>
  <si>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</si>
  <si>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</si>
  <si>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</si>
  <si>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</si>
  <si>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</si>
  <si>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</si>
  <si>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</si>
  <si>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</si>
  <si>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</si>
  <si>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</si>
  <si>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</si>
  <si>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</si>
  <si>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</si>
  <si>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</si>
  <si>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</si>
  <si>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</si>
  <si>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</si>
  <si>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</si>
  <si>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</si>
  <si>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</si>
  <si>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</si>
  <si>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</si>
  <si>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</si>
  <si>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</si>
  <si>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</si>
  <si>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</si>
  <si>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</si>
  <si>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</si>
  <si>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</si>
  <si>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</si>
  <si>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</si>
  <si>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</si>
  <si>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</si>
  <si>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</si>
  <si>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</si>
  <si>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</si>
  <si>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</si>
  <si>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</si>
  <si>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</si>
  <si>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</si>
  <si>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</si>
  <si>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</si>
  <si>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</si>
  <si>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</si>
  <si>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</si>
  <si>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</si>
  <si>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</si>
  <si>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</si>
  <si>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簡易水道区域は、市総面積の２/３と広範囲であるが、給水人口の減少や節水器具等の普及により使用料収入が減少傾向にあること、集落が点在し配水管等の管路延長が長いことから、建設改良費及び維持管理費が割高になっている。
　また、施設や管路の老朽化による施設修繕費や漏水等修繕費の増加により厳しい経営環境にあることから、一般会計からの繰入金による補填を受けている状況である。</t>
    <rPh sb="41" eb="42">
      <t>トウ</t>
    </rPh>
    <phoneticPr fontId="4"/>
  </si>
  <si>
    <t>　区域内の総管路延長約120Kmの内、老朽化した管路約19Kmが未更新となっている。漏水箇所の主な原因がこの老朽管及びそこから分岐された給水管であるため、順次、布設替えによる更新が必要であるが、限りある予算の中、工事費の節減を図るため、県・市道改良工事に伴う工事を主体に進めていることから更新延長は小幅となっている。
　また、管路以外の施設に関しても高度経済成長期に整備されたものが残っており、維持管理費や修繕費が割高になる傾向にある。</t>
    <rPh sb="10" eb="11">
      <t>ヤク</t>
    </rPh>
    <rPh sb="57" eb="58">
      <t>オヨ</t>
    </rPh>
    <rPh sb="63" eb="65">
      <t>ブンキ</t>
    </rPh>
    <rPh sb="68" eb="71">
      <t>キュウスイカン</t>
    </rPh>
    <rPh sb="97" eb="98">
      <t>カギ</t>
    </rPh>
    <rPh sb="101" eb="103">
      <t>ヨサン</t>
    </rPh>
    <rPh sb="104" eb="105">
      <t>ナカ</t>
    </rPh>
    <phoneticPr fontId="4"/>
  </si>
  <si>
    <t>引き続き、維持管理費の抑制に努めるほか、有収率の向上のため漏水箇所の早期発見、解消に配慮するとともに、工事費の削減を図るため、県・市の連携を密にしながら、安心安全な水道水の供給継続と経営の健全化を目指す。</t>
    <rPh sb="51" eb="53">
      <t>コウジ</t>
    </rPh>
    <rPh sb="53" eb="54">
      <t>ヒ</t>
    </rPh>
    <rPh sb="55" eb="57">
      <t>サクゲン</t>
    </rPh>
    <rPh sb="58" eb="59">
      <t>ハカ</t>
    </rPh>
    <rPh sb="63" eb="64">
      <t>ケン</t>
    </rPh>
    <rPh sb="65" eb="66">
      <t>シ</t>
    </rPh>
    <rPh sb="67" eb="69">
      <t>レンケイ</t>
    </rPh>
    <rPh sb="70" eb="71">
      <t>ミツ</t>
    </rPh>
    <rPh sb="77" eb="79">
      <t>アンシン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</si>
</sst>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0.66</c:v>
                </c:pt>
                <c:pt idx="1">
                  <c:v>0.59</c:v>
                </c:pt>
                <c:pt idx="2">
                  <c:v>0.46</c:v>
                </c:pt>
                <c:pt idx="3">
                  <c:v>0.41</c:v>
                </c:pt>
                <c:pt idx="4">
                  <c:v>0.33</c:v>
                </c:pt>
              </c:numCache>
            </c:numRef>
          </c:val>
          <c:extLst>
            <c:ext xmlns:c16="http://schemas.microsoft.com/office/drawing/2014/chart" uri="{C3380CC4-5D6E-409C-BE32-E72D297353CC}">
              <c16:uniqueId val="{00000000-4082-47D9-9322-76DA6241BD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4082-47D9-9322-76DA6241BD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74.84</c:v>
                </c:pt>
                <c:pt idx="1">
                  <c:v>79.39</c:v>
                </c:pt>
                <c:pt idx="2">
                  <c:v>90.38</c:v>
                </c:pt>
                <c:pt idx="3">
                  <c:v>84.37</c:v>
                </c:pt>
                <c:pt idx="4">
                  <c:v>77.62</c:v>
                </c:pt>
              </c:numCache>
            </c:numRef>
          </c:val>
          <c:extLst>
            <c:ext xmlns:c16="http://schemas.microsoft.com/office/drawing/2014/chart" uri="{C3380CC4-5D6E-409C-BE32-E72D297353CC}">
              <c16:uniqueId val="{00000000-69FD-4B56-B6F7-12CF54D72B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69FD-4B56-B6F7-12CF54D72B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65.58</c:v>
                </c:pt>
                <c:pt idx="1">
                  <c:v>59.91</c:v>
                </c:pt>
                <c:pt idx="2">
                  <c:v>51.57</c:v>
                </c:pt>
                <c:pt idx="3">
                  <c:v>56.8</c:v>
                </c:pt>
                <c:pt idx="4">
                  <c:v>57.54</c:v>
                </c:pt>
              </c:numCache>
            </c:numRef>
          </c:val>
          <c:extLst>
            <c:ext xmlns:c16="http://schemas.microsoft.com/office/drawing/2014/chart" uri="{C3380CC4-5D6E-409C-BE32-E72D297353CC}">
              <c16:uniqueId val="{00000000-21BD-40D7-BF25-1EF90DFF8EA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21BD-40D7-BF25-1EF90DFF8EA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81.98</c:v>
                </c:pt>
                <c:pt idx="1">
                  <c:v>72.75</c:v>
                </c:pt>
                <c:pt idx="2">
                  <c:v>71.77</c:v>
                </c:pt>
                <c:pt idx="3">
                  <c:v>67.62</c:v>
                </c:pt>
                <c:pt idx="4">
                  <c:v>70.819999999999993</c:v>
                </c:pt>
              </c:numCache>
            </c:numRef>
          </c:val>
          <c:extLst>
            <c:ext xmlns:c16="http://schemas.microsoft.com/office/drawing/2014/chart" uri="{C3380CC4-5D6E-409C-BE32-E72D297353CC}">
              <c16:uniqueId val="{00000000-64F0-483C-9CF3-5E3171950B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64F0-483C-9CF3-5E3171950B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0-4394-883F-EB7B16C7091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0-4394-883F-EB7B16C7091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8-4BA8-BDFE-B84BDFD3583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8-4BA8-BDFE-B84BDFD3583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6-410E-B9AE-99E0DB4129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6-410E-B9AE-99E0DB4129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7-432E-AA12-2F69028E527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7-432E-AA12-2F69028E527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943.06</c:v>
                </c:pt>
                <c:pt idx="1">
                  <c:v>922.24</c:v>
                </c:pt>
                <c:pt idx="2">
                  <c:v>898.46</c:v>
                </c:pt>
                <c:pt idx="3">
                  <c:v>815.6</c:v>
                </c:pt>
                <c:pt idx="4">
                  <c:v>811.28</c:v>
                </c:pt>
              </c:numCache>
            </c:numRef>
          </c:val>
          <c:extLst>
            <c:ext xmlns:c16="http://schemas.microsoft.com/office/drawing/2014/chart" uri="{C3380CC4-5D6E-409C-BE32-E72D297353CC}">
              <c16:uniqueId val="{00000000-769A-4191-9939-ECFD085EC3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769A-4191-9939-ECFD085EC3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71.599999999999994</c:v>
                </c:pt>
                <c:pt idx="1">
                  <c:v>62.13</c:v>
                </c:pt>
                <c:pt idx="2">
                  <c:v>63.05</c:v>
                </c:pt>
                <c:pt idx="3">
                  <c:v>60.48</c:v>
                </c:pt>
                <c:pt idx="4">
                  <c:v>63.44</c:v>
                </c:pt>
              </c:numCache>
            </c:numRef>
          </c:val>
          <c:extLst>
            <c:ext xmlns:c16="http://schemas.microsoft.com/office/drawing/2014/chart" uri="{C3380CC4-5D6E-409C-BE32-E72D297353CC}">
              <c16:uniqueId val="{00000000-E596-4AE3-84A7-AF781299A4A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E596-4AE3-84A7-AF781299A4A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306.92</c:v>
                </c:pt>
                <c:pt idx="1">
                  <c:v>358.33</c:v>
                </c:pt>
                <c:pt idx="2">
                  <c:v>352.2</c:v>
                </c:pt>
                <c:pt idx="3">
                  <c:v>369.04</c:v>
                </c:pt>
                <c:pt idx="4">
                  <c:v>356.42</c:v>
                </c:pt>
              </c:numCache>
            </c:numRef>
          </c:val>
          <c:extLst>
            <c:ext xmlns:c16="http://schemas.microsoft.com/office/drawing/2014/chart" uri="{C3380CC4-5D6E-409C-BE32-E72D297353CC}">
              <c16:uniqueId val="{00000000-005D-4932-889A-EACBF3B56E0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005D-4932-889A-EACBF3B56E0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尾花沢市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15786</v>
      </c>
      <c r="AM8" s="67"/>
      <c r="AN8" s="67"/>
      <c r="AO8" s="67"/>
      <c r="AP8" s="67"/>
      <c r="AQ8" s="67"/>
      <c r="AR8" s="67"/>
      <c r="AS8" s="67"/>
      <c r="AT8" s="66">
        <f>データ!$S$6</f>
        <v>372.53</v>
      </c>
      <c r="AU8" s="66"/>
      <c r="AV8" s="66"/>
      <c r="AW8" s="66"/>
      <c r="AX8" s="66"/>
      <c r="AY8" s="66"/>
      <c r="AZ8" s="66"/>
      <c r="BA8" s="66"/>
      <c r="BB8" s="66">
        <f>データ!$T$6</f>
        <v>42.38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35.450000000000003</v>
      </c>
      <c r="Q10" s="66"/>
      <c r="R10" s="66"/>
      <c r="S10" s="66"/>
      <c r="T10" s="66"/>
      <c r="U10" s="66"/>
      <c r="V10" s="66"/>
      <c r="W10" s="67">
        <f>データ!$Q$6</f>
        <v>4400</v>
      </c>
      <c r="X10" s="67"/>
      <c r="Y10" s="67"/>
      <c r="Z10" s="67"/>
      <c r="AA10" s="67"/>
      <c r="AB10" s="67"/>
      <c r="AC10" s="67"/>
      <c r="AD10" s="2"/>
      <c r="AE10" s="2"/>
      <c r="AF10" s="2"/>
      <c r="AG10" s="2"/>
      <c r="AH10" s="2"/>
      <c r="AI10" s="2"/>
      <c r="AJ10" s="2"/>
      <c r="AK10" s="2"/>
      <c r="AL10" s="67">
        <f>データ!$U$6</f>
        <v>5545</v>
      </c>
      <c r="AM10" s="67"/>
      <c r="AN10" s="67"/>
      <c r="AO10" s="67"/>
      <c r="AP10" s="67"/>
      <c r="AQ10" s="67"/>
      <c r="AR10" s="67"/>
      <c r="AS10" s="67"/>
      <c r="AT10" s="66">
        <f>データ!$V$6</f>
        <v>249.43</v>
      </c>
      <c r="AU10" s="66"/>
      <c r="AV10" s="66"/>
      <c r="AW10" s="66"/>
      <c r="AX10" s="66"/>
      <c r="AY10" s="66"/>
      <c r="AZ10" s="66"/>
      <c r="BA10" s="66"/>
      <c r="BB10" s="66">
        <f>データ!$W$6</f>
        <v>22.23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8IdEVSgUGhOxiLPzLqkT8ElQND4m07jKNlmMDZAWZIdW/a5KaOo5TwG2M8wSBbqo+5FISMBLJPLF2tvhxBerSA==" saltValue="RJPrcwlU5gg0qx83bVwX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62120</v>
      </c>
      <c r="D6" s="34">
        <f t="shared" si="3"/>
        <v>47</v>
      </c>
      <c r="E6" s="34">
        <f t="shared" si="3"/>
        <v>1</v>
      </c>
      <c r="F6" s="34">
        <f t="shared" si="3"/>
        <v>0</v>
      </c>
      <c r="G6" s="34">
        <f t="shared" si="3"/>
        <v>0</v>
      </c>
      <c r="H6" s="34" t="str">
        <f t="shared" si="3"/>
        <v>山形県　尾花沢市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35.450000000000003</v>
      </c>
      <c r="Q6" s="35">
        <f t="shared" si="3"/>
        <v>4400</v>
      </c>
      <c r="R6" s="35">
        <f t="shared" si="3"/>
        <v>15786</v>
      </c>
      <c r="S6" s="35">
        <f t="shared" si="3"/>
        <v>372.53</v>
      </c>
      <c r="T6" s="35">
        <f t="shared" si="3"/>
        <v>42.38</v>
      </c>
      <c r="U6" s="35">
        <f t="shared" si="3"/>
        <v>5545</v>
      </c>
      <c r="V6" s="35">
        <f t="shared" si="3"/>
        <v>249.43</v>
      </c>
      <c r="W6" s="35">
        <f t="shared" si="3"/>
        <v>22.23</v>
      </c>
      <c r="X6" s="36">
        <f>IF(X7="",NA(),X7)</f>
        <v>81.98</v>
      </c>
      <c r="Y6" s="36">
        <f t="shared" ref="Y6:AG6" si="4">IF(Y7="",NA(),Y7)</f>
        <v>72.75</v>
      </c>
      <c r="Z6" s="36">
        <f t="shared" si="4"/>
        <v>71.77</v>
      </c>
      <c r="AA6" s="36">
        <f t="shared" si="4"/>
        <v>67.62</v>
      </c>
      <c r="AB6" s="36">
        <f t="shared" si="4"/>
        <v>70.819999999999993</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943.06</v>
      </c>
      <c r="BF6" s="36">
        <f t="shared" ref="BF6:BN6" si="7">IF(BF7="",NA(),BF7)</f>
        <v>922.24</v>
      </c>
      <c r="BG6" s="36">
        <f t="shared" si="7"/>
        <v>898.46</v>
      </c>
      <c r="BH6" s="36">
        <f t="shared" si="7"/>
        <v>815.6</v>
      </c>
      <c r="BI6" s="36">
        <f t="shared" si="7"/>
        <v>811.28</v>
      </c>
      <c r="BJ6" s="36">
        <f t="shared" si="7"/>
        <v>1280.18</v>
      </c>
      <c r="BK6" s="36">
        <f t="shared" si="7"/>
        <v>1346.23</v>
      </c>
      <c r="BL6" s="36">
        <f t="shared" si="7"/>
        <v>1295.06</v>
      </c>
      <c r="BM6" s="36">
        <f t="shared" si="7"/>
        <v>1168.7</v>
      </c>
      <c r="BN6" s="36">
        <f t="shared" si="7"/>
        <v>1245.46</v>
      </c>
      <c r="BO6" s="35" t="str">
        <f>IF(BO7="","",IF(BO7="-","【-】","【"&amp;SUBSTITUTE(TEXT(BO7,"#,##0.00"),"-","△")&amp;"】"))</f>
        <v>【1,084.05】</v>
      </c>
      <c r="BP6" s="36">
        <f>IF(BP7="",NA(),BP7)</f>
        <v>71.599999999999994</v>
      </c>
      <c r="BQ6" s="36">
        <f t="shared" ref="BQ6:BY6" si="8">IF(BQ7="",NA(),BQ7)</f>
        <v>62.13</v>
      </c>
      <c r="BR6" s="36">
        <f t="shared" si="8"/>
        <v>63.05</v>
      </c>
      <c r="BS6" s="36">
        <f t="shared" si="8"/>
        <v>60.48</v>
      </c>
      <c r="BT6" s="36">
        <f t="shared" si="8"/>
        <v>63.44</v>
      </c>
      <c r="BU6" s="36">
        <f t="shared" si="8"/>
        <v>53.62</v>
      </c>
      <c r="BV6" s="36">
        <f t="shared" si="8"/>
        <v>53.41</v>
      </c>
      <c r="BW6" s="36">
        <f t="shared" si="8"/>
        <v>53.29</v>
      </c>
      <c r="BX6" s="36">
        <f t="shared" si="8"/>
        <v>53.59</v>
      </c>
      <c r="BY6" s="36">
        <f t="shared" si="8"/>
        <v>51.08</v>
      </c>
      <c r="BZ6" s="35" t="str">
        <f>IF(BZ7="","",IF(BZ7="-","【-】","【"&amp;SUBSTITUTE(TEXT(BZ7,"#,##0.00"),"-","△")&amp;"】"))</f>
        <v>【53.46】</v>
      </c>
      <c r="CA6" s="36">
        <f>IF(CA7="",NA(),CA7)</f>
        <v>306.92</v>
      </c>
      <c r="CB6" s="36">
        <f t="shared" ref="CB6:CJ6" si="9">IF(CB7="",NA(),CB7)</f>
        <v>358.33</v>
      </c>
      <c r="CC6" s="36">
        <f t="shared" si="9"/>
        <v>352.2</v>
      </c>
      <c r="CD6" s="36">
        <f t="shared" si="9"/>
        <v>369.04</v>
      </c>
      <c r="CE6" s="36">
        <f t="shared" si="9"/>
        <v>356.42</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74.84</v>
      </c>
      <c r="CM6" s="36">
        <f t="shared" ref="CM6:CU6" si="10">IF(CM7="",NA(),CM7)</f>
        <v>79.39</v>
      </c>
      <c r="CN6" s="36">
        <f t="shared" si="10"/>
        <v>90.38</v>
      </c>
      <c r="CO6" s="36">
        <f t="shared" si="10"/>
        <v>84.37</v>
      </c>
      <c r="CP6" s="36">
        <f t="shared" si="10"/>
        <v>77.62</v>
      </c>
      <c r="CQ6" s="36">
        <f t="shared" si="10"/>
        <v>58.1</v>
      </c>
      <c r="CR6" s="36">
        <f t="shared" si="10"/>
        <v>56.19</v>
      </c>
      <c r="CS6" s="36">
        <f t="shared" si="10"/>
        <v>56.65</v>
      </c>
      <c r="CT6" s="36">
        <f t="shared" si="10"/>
        <v>56.41</v>
      </c>
      <c r="CU6" s="36">
        <f t="shared" si="10"/>
        <v>54.9</v>
      </c>
      <c r="CV6" s="35" t="str">
        <f>IF(CV7="","",IF(CV7="-","【-】","【"&amp;SUBSTITUTE(TEXT(CV7,"#,##0.00"),"-","△")&amp;"】"))</f>
        <v>【54.90】</v>
      </c>
      <c r="CW6" s="36">
        <f>IF(CW7="",NA(),CW7)</f>
        <v>65.58</v>
      </c>
      <c r="CX6" s="36">
        <f t="shared" ref="CX6:DF6" si="11">IF(CX7="",NA(),CX7)</f>
        <v>59.91</v>
      </c>
      <c r="CY6" s="36">
        <f t="shared" si="11"/>
        <v>51.57</v>
      </c>
      <c r="CZ6" s="36">
        <f t="shared" si="11"/>
        <v>56.8</v>
      </c>
      <c r="DA6" s="36">
        <f t="shared" si="11"/>
        <v>57.54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0.66</v>
      </c>
      <c r="EE6" s="36">
        <f t="shared" ref="EE6:EM6" si="14">IF(EE7="",NA(),EE7)</f>
        <v>0.59</v>
      </c>
      <c r="EF6" s="36">
        <f t="shared" si="14"/>
        <v>0.46</v>
      </c>
      <c r="EG6" s="36">
        <f t="shared" si="14"/>
        <v>0.41</v>
      </c>
      <c r="EH6" s="36">
        <f t="shared" si="14"/>
        <v>0.33</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62120</v>
      </c>
      <c r="D7" s="38">
        <v>47</v>
      </c>
      <c r="E7" s="38">
        <v>1</v>
      </c>
      <c r="F7" s="38">
        <v>0</v>
      </c>
      <c r="G7" s="38">
        <v>0</v>
      </c>
      <c r="H7" s="38" t="s">
        <v>95</v>
      </c>
      <c r="I7" s="38" t="s">
        <v>96</v>
      </c>
      <c r="J7" s="38" t="s">
        <v>97</v>
      </c>
      <c r="K7" s="38" t="s">
        <v>98</v>
      </c>
      <c r="L7" s="38" t="s">
        <v>99</v>
      </c>
      <c r="M7" s="38" t="s">
        <v>100</v>
      </c>
      <c r="N7" s="39" t="s">
        <v>101</v>
      </c>
      <c r="O7" s="39" t="s">
        <v>102</v>
      </c>
      <c r="P7" s="39">
        <v>35.450000000000003</v>
      </c>
      <c r="Q7" s="39">
        <v>4400</v>
      </c>
      <c r="R7" s="39">
        <v>15786</v>
      </c>
      <c r="S7" s="39">
        <v>372.53</v>
      </c>
      <c r="T7" s="39">
        <v>42.38</v>
      </c>
      <c r="U7" s="39">
        <v>5545</v>
      </c>
      <c r="V7" s="39">
        <v>249.43</v>
      </c>
      <c r="W7" s="39">
        <v>22.23</v>
      </c>
      <c r="X7" s="39">
        <v>81.98</v>
      </c>
      <c r="Y7" s="39">
        <v>72.75</v>
      </c>
      <c r="Z7" s="39">
        <v>71.77</v>
      </c>
      <c r="AA7" s="39">
        <v>67.62</v>
      </c>
      <c r="AB7" s="39">
        <v>70.819999999999993</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943.06</v>
      </c>
      <c r="BF7" s="39">
        <v>922.24</v>
      </c>
      <c r="BG7" s="39">
        <v>898.46</v>
      </c>
      <c r="BH7" s="39">
        <v>815.6</v>
      </c>
      <c r="BI7" s="39">
        <v>811.28</v>
      </c>
      <c r="BJ7" s="39">
        <v>1280.18</v>
      </c>
      <c r="BK7" s="39">
        <v>1346.23</v>
      </c>
      <c r="BL7" s="39">
        <v>1295.06</v>
      </c>
      <c r="BM7" s="39">
        <v>1168.7</v>
      </c>
      <c r="BN7" s="39">
        <v>1245.46</v>
      </c>
      <c r="BO7" s="39">
        <v>1084.05</v>
      </c>
      <c r="BP7" s="39">
        <v>71.599999999999994</v>
      </c>
      <c r="BQ7" s="39">
        <v>62.13</v>
      </c>
      <c r="BR7" s="39">
        <v>63.05</v>
      </c>
      <c r="BS7" s="39">
        <v>60.48</v>
      </c>
      <c r="BT7" s="39">
        <v>63.44</v>
      </c>
      <c r="BU7" s="39">
        <v>53.62</v>
      </c>
      <c r="BV7" s="39">
        <v>53.41</v>
      </c>
      <c r="BW7" s="39">
        <v>53.29</v>
      </c>
      <c r="BX7" s="39">
        <v>53.59</v>
      </c>
      <c r="BY7" s="39">
        <v>51.08</v>
      </c>
      <c r="BZ7" s="39">
        <v>53.46</v>
      </c>
      <c r="CA7" s="39">
        <v>306.92</v>
      </c>
      <c r="CB7" s="39">
        <v>358.33</v>
      </c>
      <c r="CC7" s="39">
        <v>352.2</v>
      </c>
      <c r="CD7" s="39">
        <v>369.04</v>
      </c>
      <c r="CE7" s="39">
        <v>356.42</v>
      </c>
      <c r="CF7" s="39">
        <v>287.7</v>
      </c>
      <c r="CG7" s="39">
        <v>277.39999999999998</v>
      </c>
      <c r="CH7" s="39">
        <v>259.02</v>
      </c>
      <c r="CI7" s="39">
        <v>259.79000000000002</v>
      </c>
      <c r="CJ7" s="39">
        <v>262.13</v>
      </c>
      <c r="CK7" s="39">
        <v>300.47000000000003</v>
      </c>
      <c r="CL7" s="39">
        <v>74.84</v>
      </c>
      <c r="CM7" s="39">
        <v>79.39</v>
      </c>
      <c r="CN7" s="39">
        <v>90.38</v>
      </c>
      <c r="CO7" s="39">
        <v>84.37</v>
      </c>
      <c r="CP7" s="39">
        <v>77.62</v>
      </c>
      <c r="CQ7" s="39">
        <v>58.1</v>
      </c>
      <c r="CR7" s="39">
        <v>56.19</v>
      </c>
      <c r="CS7" s="39">
        <v>56.65</v>
      </c>
      <c r="CT7" s="39">
        <v>56.41</v>
      </c>
      <c r="CU7" s="39">
        <v>54.9</v>
      </c>
      <c r="CV7" s="39">
        <v>54.9</v>
      </c>
      <c r="CW7" s="39">
        <v>65.58</v>
      </c>
      <c r="CX7" s="39">
        <v>59.91</v>
      </c>
      <c r="CY7" s="39">
        <v>51.57</v>
      </c>
      <c r="CZ7" s="39">
        <v>56.8</v>
      </c>
      <c r="DA7" s="39">
        <v>57.54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0.66</v>
      </c>
      <c r="EE7" s="39">
        <v>0.59</v>
      </c>
      <c r="EF7" s="39">
        <v>0.46</v>
      </c>
      <c r="EG7" s="39">
        <v>0.41</v>
      </c>
      <c r="EH7" s="39">
        <v>0.33</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U0477</cp:lastModifiedBy>
  <dcterms:created xsi:type="dcterms:W3CDTF">2020-12-04T02:19:05Z</dcterms:created>
  <dcterms:modified xsi:type="dcterms:W3CDTF">2021-01-21T23:35:22Z</dcterms:modified>
  <cp:category/>
</cp:coreProperties>
</file>