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N:\gyomu\水道課\Ｑ経営戦略\経営比較分析表\R2年度\2回目\【経営比較分析表】2019_063215_46_010\"/>
    </mc:Choice>
  </mc:AlternateContent>
  <xr:revisionPtr revIDLastSave="0" documentId="13_ncr:1_{4842DFEC-0A28-422D-9FA1-34A745B4923E}" xr6:coauthVersionLast="44" xr6:coauthVersionMax="44" xr10:uidLastSave="{00000000-0000-0000-0000-000000000000}"/>
  <workbookProtection workbookAlgorithmName="SHA-512" workbookHashValue="riIcN0lWm5EIK2vPtyOOc253VBo7cb6BALal1TeHy0xc1QMGvyz90+wuAyVXTtgx/aRI2yw4Td0qcHJrdDrRIw==" workbookSaltValue="lHWmPSpaRvbl1kctVbC8C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AD8" i="4" s="1"/>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L8" i="4"/>
  <c r="W8" i="4"/>
  <c r="I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<sst xmlns="http://schemas.openxmlformats.org/spreadsheetml/2006/main" count="228" uniqueCount="113">
  <si>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</si>
  <si>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</si>
  <si>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</si>
  <si>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</si>
  <si>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</si>
  <si>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</si>
  <si>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</si>
  <si>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</si>
  <si>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</si>
  <si>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</si>
  <si>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</si>
  <si>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</si>
  <si>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</si>
  <si>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</si>
  <si>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</si>
  <si>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</si>
  <si>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</si>
  <si>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</si>
  <si>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</si>
  <si>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</si>
  <si>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</si>
  <si>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</si>
  <si>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</si>
  <si>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</si>
  <si>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</si>
  <si>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</si>
  <si>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</si>
  <si>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</si>
  <si>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</si>
  <si>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</si>
  <si>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</si>
  <si>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</si>
  <si>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</si>
  <si>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</si>
  <si>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</si>
  <si>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</si>
  <si>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</si>
  <si>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</si>
  <si>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</si>
  <si>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</si>
  <si>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</si>
  <si>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</si>
  <si>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</si>
  <si>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</si>
  <si>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</si>
  <si>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</si>
  <si>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</si>
  <si>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</si>
  <si>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</si>
  <si>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</si>
  <si>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</si>
  <si>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</si>
  <si>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</si>
  <si>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</si>
  <si>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</si>
  <si>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</si>
  <si>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</si>
  <si>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</si>
  <si>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</si>
  <si>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</si>
  <si>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</si>
  <si>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</si>
  <si>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</si>
  <si>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</si>
  <si>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</si>
  <si>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</si>
  <si>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</si>
  <si>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</si>
  <si>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</si>
  <si>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</si>
  <si>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</si>
  <si>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</si>
  <si>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</si>
  <si>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</si>
  <si>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</si>
  <si>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</si>
  <si>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</si>
  <si>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</si>
  <si>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</si>
  <si>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</si>
  <si>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</si>
  <si>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</si>
  <si>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</si>
  <si>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</si>
  <si>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</si>
  <si>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</si>
  <si>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</si>
  <si>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</si>
  <si>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</si>
  <si>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</si>
  <si>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</si>
  <si>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</si>
  <si>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</si>
  <si>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河北町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</si>
  <si>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</si>
  <si>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</si>
  <si>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</si>
  <si>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</si>
  <si>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</si>
  <si>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</si>
  <si>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</si>
  <si>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</si>
  <si>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</si>
  <si>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</si>
  <si>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</si>
  <si>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</si>
  <si>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</si>
  <si>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</si>
  <si>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</si>
  <si>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</si>
  <si>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減価償却がどの程度進んでいるかを示す「①有形固定資産減価償却率」については類似団体及び全国平均を下回ったものの、法定耐用年数を超えた管路延長の割合を示す「②管路経年比率」を見ると古い管路の割合が上昇傾向にあり管路更新も喫緊の課題であるため、計画的に管路の更新が必要である。
　「③管路更新率」は引き続き耐震化及び老朽管更新のため計画的に管路更新を進めている。
　管路の建設改良費については、これまでと同様に企業債の新規発行は控え、補助事業も利用しながら、耐震化も含めた老朽管更新を行って行くものとする。</t>
    <rPh sb="2" eb="4">
      <t>ユウケイ</t>
    </rPh>
    <rPh sb="4" eb="6">
      <t>コテイ</t>
    </rPh>
    <rPh sb="6" eb="8">
      <t>シサン</t>
    </rPh>
    <rPh sb="8" eb="10">
      <t>ゲンカ</t>
    </rPh>
    <rPh sb="10" eb="12">
      <t>ショウキャク</t>
    </rPh>
    <rPh sb="12" eb="13">
      <t>リツ</t>
    </rPh>
    <rPh sb="19" eb="21">
      <t>ルイジ</t>
    </rPh>
    <rPh sb="21" eb="23">
      <t>ダンタイ</t>
    </rPh>
    <rPh sb="23" eb="24">
      <t>オヨ</t>
    </rPh>
    <rPh sb="25" eb="27">
      <t>ゼンコク</t>
    </rPh>
    <rPh sb="27" eb="29">
      <t>ヘイキン</t>
    </rPh>
    <rPh sb="30" eb="32">
      <t>シタマワ</t>
    </rPh>
    <rPh sb="38" eb="40">
      <t>ホウテイ</t>
    </rPh>
    <rPh sb="40" eb="42">
      <t>タイヨウ</t>
    </rPh>
    <rPh sb="42" eb="44">
      <t>ネンスウ</t>
    </rPh>
    <rPh sb="45" eb="46">
      <t>コ</t>
    </rPh>
    <rPh sb="48" eb="50">
      <t>カンロ</t>
    </rPh>
    <rPh sb="50" eb="52">
      <t>エンチョウ</t>
    </rPh>
    <rPh sb="53" eb="55">
      <t>ワリアイ</t>
    </rPh>
    <rPh sb="56" eb="57">
      <t>シメ</t>
    </rPh>
    <rPh sb="60" eb="62">
      <t>カンロ</t>
    </rPh>
    <rPh sb="62" eb="64">
      <t>ケイネン</t>
    </rPh>
    <rPh sb="64" eb="66">
      <t>ヒリツ</t>
    </rPh>
    <rPh sb="68" eb="69">
      <t>ミ</t>
    </rPh>
    <rPh sb="71" eb="72">
      <t>フル</t>
    </rPh>
    <rPh sb="73" eb="75">
      <t>カンロ</t>
    </rPh>
    <rPh sb="76" eb="78">
      <t>ワリアイ</t>
    </rPh>
    <rPh sb="79" eb="81">
      <t>ジョウショウ</t>
    </rPh>
    <rPh sb="81" eb="83">
      <t>ケイコウ</t>
    </rPh>
    <rPh sb="86" eb="88">
      <t>カンロ</t>
    </rPh>
    <rPh sb="88" eb="90">
      <t>コウシン</t>
    </rPh>
    <rPh sb="91" eb="93">
      <t>キッキン</t>
    </rPh>
    <rPh sb="94" eb="96">
      <t>カダイ</t>
    </rPh>
    <rPh sb="102" eb="105">
      <t>ケイカクテキ</t>
    </rPh>
    <rPh sb="106" eb="107">
      <t>カン</t>
    </rPh>
    <rPh sb="107" eb="108">
      <t>ロ</t>
    </rPh>
    <rPh sb="109" eb="111">
      <t>コウシン</t>
    </rPh>
    <rPh sb="112" eb="114">
      <t>ヒツヨウカンロコウシン</t>
    </rPh>
    <rPh sb="140" eb="141">
      <t>ジ</t>
    </rPh>
    <rPh sb="141" eb="142">
      <t>ブ</t>
    </rPh>
    <rPh sb="142" eb="143">
      <t>ハシ</t>
    </rPh>
    <rPh sb="143" eb="146">
      <t>スイゲンチ</t>
    </rPh>
    <phoneticPr fontId="16"/>
  </si>
  <si>
    <t>　本町水道事業は、「①経常収支比率」、「⑤料金回収率」ともに100％を超えており、給水にかかる費用が給水収益によって適切に賄われている状況です。今後も、健全な経営を行うために、費用対効果を見極めた支出を行うことでの経費削減を続け、更新投資等に充てる財源の確保に努めます。
　短期債務に対する支払能力を表す「③流動比率」
については、100％を大きく上回っており、短期的な支払能力については問題ありません。今後も流動資産の増加に努め、支払能力を維持する経営を行っていく必要があります。
　「④企業債残高対給水収益比率」は、借入を抑制しているため債務残高が年々減少しているため、類似団体及び全国平均と比較して良好な数値となってる。引き続き、適切な投資規模による料金水準を保てるように努めます。
　「⑥給水原価」は、類似団体と比較して少し高い
状況にありますが、引き続き適正な維持管理と効果
的な費用等の支出を行い、投資の効率化を図ること
を目指します。
　「⑦施設利用率」としては、平均的に80％近く
利用されており、類似団体よりも約20ポイントほど高い状況から、効率よく適正な規模であると思われます。
　施設の稼働が収益に結びついているかを判断する
「⑧有収率」は依然として90％に及ばない状況が続いている。漏水調査等により漏水管路を修繕し有収率が改善するように引き続き努めたい。</t>
    <rPh sb="2" eb="3">
      <t>マチ</t>
    </rPh>
    <rPh sb="171" eb="172">
      <t>オオ</t>
    </rPh>
    <rPh sb="446" eb="447">
      <t>チカ</t>
    </rPh>
    <rPh sb="473" eb="474">
      <t>タカ</t>
    </rPh>
    <rPh sb="545" eb="547">
      <t>リュウドウ</t>
    </rPh>
    <rPh sb="547" eb="549">
      <t>ヒリツ</t>
    </rPh>
    <rPh sb="551" eb="552">
      <t>カン</t>
    </rPh>
    <rPh sb="557" eb="559">
      <t>ネンド</t>
    </rPh>
    <rPh sb="560" eb="562">
      <t>ゼンシュツ</t>
    </rPh>
    <rPh sb="563" eb="564">
      <t>ジ</t>
    </rPh>
    <rPh sb="564" eb="565">
      <t>ブ</t>
    </rPh>
    <rPh sb="565" eb="566">
      <t>ハシ</t>
    </rPh>
    <rPh sb="566" eb="569">
      <t>スイゲンチ</t>
    </rPh>
    <rPh sb="569" eb="571">
      <t>セイビ</t>
    </rPh>
    <rPh sb="572" eb="573">
      <t>カカ</t>
    </rPh>
    <rPh sb="574" eb="576">
      <t>ヒヨウ</t>
    </rPh>
    <rPh sb="577" eb="579">
      <t>ゾウカ</t>
    </rPh>
    <rPh sb="582" eb="585">
      <t>イチジテキ</t>
    </rPh>
    <rPh sb="586" eb="587">
      <t>オ</t>
    </rPh>
    <rPh sb="588" eb="589">
      <t>コキギョウサイザンダカタイキュウスイシュウエキヒリツカンカリイレヨクセイサイムザンダカネンネンゲンショウルイジダンタイオヨゼンコクヘイキンヒカクリョウコウスウチリョウキンカイシュウリツネンドオコゼンシュツジブハシスイゲンチゲンカショウキャクゾウカネンドカイフクリョウコウミキュウスイゲンカヘイキンチジャッカンウワマワコンゴケイジョウヒヨウシュクゲンツトコウリツセイネンスイドウジギョウヘンコウニンカハイスイノウリョクヘンコウシセツリヨウリツオオハバカイゼンユウシュウリツイゼンオヨジョウキョウツヅロウスイチョウサトウロウスイカンロシュウゼンユウシュウリツカイゼンヒツヅツトイジョウケイエイジョウタイリョウコウミコンゴケンゼンセイオヨコウリツセイカクホ</t>
    </rPh>
    <phoneticPr fontId="16"/>
  </si>
  <si>
    <t>　全国的な流れである人口減少を受けての有収水量の減少に伴い、事業の財源である給水収益が減少傾向である。このため、水道施設耐震化及び更新計画を踏まえ、中長期的な視点に立った経営の分析を実施しながら進めていく必要がある。　　　　　　　　　　　　　　　　　　　　　　   
 また、老朽管路の更新への投資に関しては維持管理の面が強いことから、企業債の新規発行によらず補助事業なども利用しながら行っていく予定である。さらに、有収率の向上による給水収益の確保や費用の縮減などによって健全財政を維持しながら、重要なライフラインとしての安定した給水ができるように努めていく。</t>
    <rPh sb="1" eb="4">
      <t>ゼンコクテキ</t>
    </rPh>
    <rPh sb="5" eb="6">
      <t>ナガ</t>
    </rPh>
    <rPh sb="10" eb="12">
      <t>ジンコウ</t>
    </rPh>
    <rPh sb="12" eb="14">
      <t>ゲンショウ</t>
    </rPh>
    <rPh sb="15" eb="16">
      <t>ウ</t>
    </rPh>
    <rPh sb="19" eb="20">
      <t>ユウ</t>
    </rPh>
    <rPh sb="20" eb="21">
      <t>シュウ</t>
    </rPh>
    <rPh sb="21" eb="23">
      <t>スイリョウ</t>
    </rPh>
    <rPh sb="24" eb="26">
      <t>ゲンショウ</t>
    </rPh>
    <rPh sb="27" eb="28">
      <t>トモナ</t>
    </rPh>
    <rPh sb="30" eb="32">
      <t>ジギョウ</t>
    </rPh>
    <rPh sb="33" eb="35">
      <t>ザイゲン</t>
    </rPh>
    <rPh sb="38" eb="40">
      <t>キュウスイ</t>
    </rPh>
    <rPh sb="40" eb="42">
      <t>シュウエキ</t>
    </rPh>
    <rPh sb="43" eb="45">
      <t>ゲンショウ</t>
    </rPh>
    <rPh sb="45" eb="47">
      <t>ケイコウ</t>
    </rPh>
    <rPh sb="56" eb="58">
      <t>スイドウ</t>
    </rPh>
    <rPh sb="58" eb="60">
      <t>シセツ</t>
    </rPh>
    <rPh sb="60" eb="63">
      <t>タイシンカ</t>
    </rPh>
    <rPh sb="63" eb="64">
      <t>オヨ</t>
    </rPh>
    <rPh sb="65" eb="67">
      <t>コウシン</t>
    </rPh>
    <rPh sb="67" eb="69">
      <t>ケイカク</t>
    </rPh>
    <rPh sb="70" eb="71">
      <t>フ</t>
    </rPh>
    <rPh sb="74" eb="78">
      <t>チュウチョウキテキ</t>
    </rPh>
    <rPh sb="79" eb="81">
      <t>シテン</t>
    </rPh>
    <rPh sb="82" eb="83">
      <t>タ</t>
    </rPh>
    <rPh sb="85" eb="87">
      <t>ケイエイ</t>
    </rPh>
    <rPh sb="88" eb="90">
      <t>ブンセキ</t>
    </rPh>
    <rPh sb="91" eb="93">
      <t>ジッシ</t>
    </rPh>
    <rPh sb="97" eb="98">
      <t>スス</t>
    </rPh>
    <rPh sb="102" eb="104">
      <t>ヒツヨウ</t>
    </rPh>
    <rPh sb="138" eb="140">
      <t>ロウキュウ</t>
    </rPh>
    <rPh sb="140" eb="141">
      <t>クダ</t>
    </rPh>
    <rPh sb="141" eb="142">
      <t>ロ</t>
    </rPh>
    <rPh sb="143" eb="145">
      <t>コウシン</t>
    </rPh>
    <rPh sb="147" eb="149">
      <t>トウシ</t>
    </rPh>
    <rPh sb="150" eb="151">
      <t>カン</t>
    </rPh>
    <rPh sb="154" eb="156">
      <t>イジ</t>
    </rPh>
    <rPh sb="156" eb="158">
      <t>カンリ</t>
    </rPh>
    <rPh sb="159" eb="160">
      <t>メン</t>
    </rPh>
    <rPh sb="161" eb="162">
      <t>ツヨ</t>
    </rPh>
    <rPh sb="168" eb="170">
      <t>キギョウ</t>
    </rPh>
    <rPh sb="170" eb="171">
      <t>サイ</t>
    </rPh>
    <rPh sb="172" eb="174">
      <t>シンキ</t>
    </rPh>
    <rPh sb="174" eb="176">
      <t>ハッコウ</t>
    </rPh>
    <rPh sb="180" eb="182">
      <t>ホジョ</t>
    </rPh>
    <rPh sb="182" eb="184">
      <t>ジギョウ</t>
    </rPh>
    <rPh sb="187" eb="189">
      <t>リヨウ</t>
    </rPh>
    <rPh sb="193" eb="194">
      <t>オコナ</t>
    </rPh>
    <rPh sb="198" eb="200">
      <t>ヨテイ</t>
    </rPh>
    <rPh sb="208" eb="209">
      <t>ユウ</t>
    </rPh>
    <rPh sb="209" eb="210">
      <t>シュウ</t>
    </rPh>
    <rPh sb="210" eb="211">
      <t>リツ</t>
    </rPh>
    <rPh sb="212" eb="214">
      <t>コウジョウ</t>
    </rPh>
    <rPh sb="217" eb="219">
      <t>キュウスイ</t>
    </rPh>
    <rPh sb="219" eb="221">
      <t>シュウエキ</t>
    </rPh>
    <rPh sb="222" eb="224">
      <t>カクホ</t>
    </rPh>
    <rPh sb="225" eb="227">
      <t>ヒヨウ</t>
    </rPh>
    <rPh sb="228" eb="230">
      <t>シュクゲン</t>
    </rPh>
    <rPh sb="236" eb="238">
      <t>ケンゼン</t>
    </rPh>
    <rPh sb="238" eb="240">
      <t>ザイセイ</t>
    </rPh>
    <rPh sb="241" eb="243">
      <t>イジ</t>
    </rPh>
    <rPh sb="248" eb="250">
      <t>ジュウヨウ</t>
    </rPh>
    <rPh sb="261" eb="263">
      <t>アンテイ</t>
    </rPh>
    <rPh sb="265" eb="267">
      <t>キュウスイ</t>
    </rPh>
    <rPh sb="274" eb="275">
      <t>ツト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</si>
</sst>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c:v>
                </c:pt>
                <c:pt idx="1">
                  <c:v>0.54</c:v>
                </c:pt>
                <c:pt idx="2">
                  <c:v>0.44</c:v>
                </c:pt>
                <c:pt idx="3">
                  <c:v>0.4</c:v>
                </c:pt>
                <c:pt idx="4">
                  <c:v>0.25</c:v>
                </c:pt>
              </c:numCache>
            </c:numRef>
          </c:val>
          <c:extLst>
            <c:ext xmlns:c16="http://schemas.microsoft.com/office/drawing/2014/chart" uri="{C3380CC4-5D6E-409C-BE32-E72D297353CC}">
              <c16:uniqueId val="{00000000-3B7F-4B44-BD4D-550CB8EB028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3B7F-4B44-BD4D-550CB8EB028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78.040000000000006</c:v>
                </c:pt>
                <c:pt idx="1">
                  <c:v>77.760000000000005</c:v>
                </c:pt>
                <c:pt idx="2">
                  <c:v>76.13</c:v>
                </c:pt>
                <c:pt idx="3">
                  <c:v>78.16</c:v>
                </c:pt>
                <c:pt idx="4">
                  <c:v>78</c:v>
                </c:pt>
              </c:numCache>
            </c:numRef>
          </c:val>
          <c:extLst>
            <c:ext xmlns:c16="http://schemas.microsoft.com/office/drawing/2014/chart" uri="{C3380CC4-5D6E-409C-BE32-E72D297353CC}">
              <c16:uniqueId val="{00000000-09AB-4210-B813-3186860ACDB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09AB-4210-B813-3186860ACDB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86.9</c:v>
                </c:pt>
                <c:pt idx="1">
                  <c:v>87.05</c:v>
                </c:pt>
                <c:pt idx="2">
                  <c:v>87.71</c:v>
                </c:pt>
                <c:pt idx="3">
                  <c:v>86.03</c:v>
                </c:pt>
                <c:pt idx="4">
                  <c:v>83.22</c:v>
                </c:pt>
              </c:numCache>
            </c:numRef>
          </c:val>
          <c:extLst>
            <c:ext xmlns:c16="http://schemas.microsoft.com/office/drawing/2014/chart" uri="{C3380CC4-5D6E-409C-BE32-E72D297353CC}">
              <c16:uniqueId val="{00000000-8C58-4B17-A4FB-4DC18CDC4E3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8C58-4B17-A4FB-4DC18CDC4E3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112.72</c:v>
                </c:pt>
                <c:pt idx="1">
                  <c:v>116.73</c:v>
                </c:pt>
                <c:pt idx="2">
                  <c:v>108.82</c:v>
                </c:pt>
                <c:pt idx="3">
                  <c:v>113.2</c:v>
                </c:pt>
                <c:pt idx="4">
                  <c:v>111.12</c:v>
                </c:pt>
              </c:numCache>
            </c:numRef>
          </c:val>
          <c:extLst>
            <c:ext xmlns:c16="http://schemas.microsoft.com/office/drawing/2014/chart" uri="{C3380CC4-5D6E-409C-BE32-E72D297353CC}">
              <c16:uniqueId val="{00000000-8E94-4B87-98F8-03EFE94FF7F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8E94-4B87-98F8-03EFE94FF7F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45.8</c:v>
                </c:pt>
                <c:pt idx="1">
                  <c:v>44.67</c:v>
                </c:pt>
                <c:pt idx="2">
                  <c:v>46.62</c:v>
                </c:pt>
                <c:pt idx="3">
                  <c:v>48.23</c:v>
                </c:pt>
                <c:pt idx="4">
                  <c:v>50.07</c:v>
                </c:pt>
              </c:numCache>
            </c:numRef>
          </c:val>
          <c:extLst>
            <c:ext xmlns:c16="http://schemas.microsoft.com/office/drawing/2014/chart" uri="{C3380CC4-5D6E-409C-BE32-E72D297353CC}">
              <c16:uniqueId val="{00000000-4C1D-4F5E-8028-4F2D8BEAAE6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4C1D-4F5E-8028-4F2D8BEAAE6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12.85</c:v>
                </c:pt>
                <c:pt idx="1">
                  <c:v>13.33</c:v>
                </c:pt>
                <c:pt idx="2">
                  <c:v>13.59</c:v>
                </c:pt>
                <c:pt idx="3">
                  <c:v>14.26</c:v>
                </c:pt>
                <c:pt idx="4">
                  <c:v>14.74</c:v>
                </c:pt>
              </c:numCache>
            </c:numRef>
          </c:val>
          <c:extLst>
            <c:ext xmlns:c16="http://schemas.microsoft.com/office/drawing/2014/chart" uri="{C3380CC4-5D6E-409C-BE32-E72D297353CC}">
              <c16:uniqueId val="{00000000-FEC0-4AB5-8351-CC6305682E1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FEC0-4AB5-8351-CC6305682E1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75-4D89-81E3-C5B34894856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7A75-4D89-81E3-C5B34894856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286.97000000000003</c:v>
                </c:pt>
                <c:pt idx="1">
                  <c:v>895.06</c:v>
                </c:pt>
                <c:pt idx="2">
                  <c:v>970.9</c:v>
                </c:pt>
                <c:pt idx="3">
                  <c:v>821.84</c:v>
                </c:pt>
                <c:pt idx="4">
                  <c:v>1075.31</c:v>
                </c:pt>
              </c:numCache>
            </c:numRef>
          </c:val>
          <c:extLst>
            <c:ext xmlns:c16="http://schemas.microsoft.com/office/drawing/2014/chart" uri="{C3380CC4-5D6E-409C-BE32-E72D297353CC}">
              <c16:uniqueId val="{00000000-D4B1-4F85-A76C-7ADC586CAFE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D4B1-4F85-A76C-7ADC586CAFE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194.51</c:v>
                </c:pt>
                <c:pt idx="1">
                  <c:v>183.45</c:v>
                </c:pt>
                <c:pt idx="2">
                  <c:v>173.8</c:v>
                </c:pt>
                <c:pt idx="3">
                  <c:v>160.52000000000001</c:v>
                </c:pt>
                <c:pt idx="4">
                  <c:v>152.52000000000001</c:v>
                </c:pt>
              </c:numCache>
            </c:numRef>
          </c:val>
          <c:extLst>
            <c:ext xmlns:c16="http://schemas.microsoft.com/office/drawing/2014/chart" uri="{C3380CC4-5D6E-409C-BE32-E72D297353CC}">
              <c16:uniqueId val="{00000000-5D63-4AE0-BB02-A1CD10D51D6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5D63-4AE0-BB02-A1CD10D51D6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107.58</c:v>
                </c:pt>
                <c:pt idx="1">
                  <c:v>112.58</c:v>
                </c:pt>
                <c:pt idx="2">
                  <c:v>103.03</c:v>
                </c:pt>
                <c:pt idx="3">
                  <c:v>109.09</c:v>
                </c:pt>
                <c:pt idx="4">
                  <c:v>107.58</c:v>
                </c:pt>
              </c:numCache>
            </c:numRef>
          </c:val>
          <c:extLst>
            <c:ext xmlns:c16="http://schemas.microsoft.com/office/drawing/2014/chart" uri="{C3380CC4-5D6E-409C-BE32-E72D297353CC}">
              <c16:uniqueId val="{00000000-E1AA-43C3-8C92-478BBD9096C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E1AA-43C3-8C92-478BBD9096C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189.87</c:v>
                </c:pt>
                <c:pt idx="1">
                  <c:v>182</c:v>
                </c:pt>
                <c:pt idx="2">
                  <c:v>199.33</c:v>
                </c:pt>
                <c:pt idx="3">
                  <c:v>188.52</c:v>
                </c:pt>
                <c:pt idx="4">
                  <c:v>192.21</c:v>
                </c:pt>
              </c:numCache>
            </c:numRef>
          </c:val>
          <c:extLst>
            <c:ext xmlns:c16="http://schemas.microsoft.com/office/drawing/2014/chart" uri="{C3380CC4-5D6E-409C-BE32-E72D297353CC}">
              <c16:uniqueId val="{00000000-DA63-47C6-9659-C72EDA255B5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DA63-47C6-9659-C72EDA255B5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山形県　河北町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18377</v>
      </c>
      <c r="AM8" s="71"/>
      <c r="AN8" s="71"/>
      <c r="AO8" s="71"/>
      <c r="AP8" s="71"/>
      <c r="AQ8" s="71"/>
      <c r="AR8" s="71"/>
      <c r="AS8" s="71"/>
      <c r="AT8" s="67">
        <f>データ!$S$6</f>
        <v>52.45</v>
      </c>
      <c r="AU8" s="68"/>
      <c r="AV8" s="68"/>
      <c r="AW8" s="68"/>
      <c r="AX8" s="68"/>
      <c r="AY8" s="68"/>
      <c r="AZ8" s="68"/>
      <c r="BA8" s="68"/>
      <c r="BB8" s="70">
        <f>データ!$T$6</f>
        <v>350.37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82.01</v>
      </c>
      <c r="J10" s="68"/>
      <c r="K10" s="68"/>
      <c r="L10" s="68"/>
      <c r="M10" s="68"/>
      <c r="N10" s="68"/>
      <c r="O10" s="69"/>
      <c r="P10" s="70">
        <f>データ!$P$6</f>
        <v>99.77</v>
      </c>
      <c r="Q10" s="70"/>
      <c r="R10" s="70"/>
      <c r="S10" s="70"/>
      <c r="T10" s="70"/>
      <c r="U10" s="70"/>
      <c r="V10" s="70"/>
      <c r="W10" s="71">
        <f>データ!$Q$6</f>
        <v>3784</v>
      </c>
      <c r="X10" s="71"/>
      <c r="Y10" s="71"/>
      <c r="Z10" s="71"/>
      <c r="AA10" s="71"/>
      <c r="AB10" s="71"/>
      <c r="AC10" s="71"/>
      <c r="AD10" s="2"/>
      <c r="AE10" s="2"/>
      <c r="AF10" s="2"/>
      <c r="AG10" s="2"/>
      <c r="AH10" s="4"/>
      <c r="AI10" s="4"/>
      <c r="AJ10" s="4"/>
      <c r="AK10" s="4"/>
      <c r="AL10" s="71">
        <f>データ!$U$6</f>
        <v>18146</v>
      </c>
      <c r="AM10" s="71"/>
      <c r="AN10" s="71"/>
      <c r="AO10" s="71"/>
      <c r="AP10" s="71"/>
      <c r="AQ10" s="71"/>
      <c r="AR10" s="71"/>
      <c r="AS10" s="71"/>
      <c r="AT10" s="67">
        <f>データ!$V$6</f>
        <v>52.45</v>
      </c>
      <c r="AU10" s="68"/>
      <c r="AV10" s="68"/>
      <c r="AW10" s="68"/>
      <c r="AX10" s="68"/>
      <c r="AY10" s="68"/>
      <c r="AZ10" s="68"/>
      <c r="BA10" s="68"/>
      <c r="BB10" s="70">
        <f>データ!$W$6</f>
        <v>345.97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4"/>
      <c r="BM63" s="55"/>
      <c r="BN63" s="55"/>
      <c r="BO63" s="55"/>
      <c r="BP63" s="55"/>
      <c r="BQ63" s="55"/>
      <c r="BR63" s="55"/>
      <c r="BS63" s="55"/>
      <c r="BT63" s="55"/>
      <c r="BU63" s="55"/>
      <c r="BV63" s="55"/>
      <c r="BW63" s="55"/>
      <c r="BX63" s="55"/>
      <c r="BY63" s="55"/>
      <c r="BZ63" s="5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NuJzTX8ivjb4Kc8lHHVZ3OWAXCeLd29eikkMZOHMbf3XKKxMMV0Te9WOZiyWE31msaOHfKV2wlAoIf22SnEoRA==" saltValue="/tCfwO4KE2wxVn9VJGaI6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63215</v>
      </c>
      <c r="D6" s="34">
        <f t="shared" si="3"/>
        <v>46</v>
      </c>
      <c r="E6" s="34">
        <f t="shared" si="3"/>
        <v>1</v>
      </c>
      <c r="F6" s="34">
        <f t="shared" si="3"/>
        <v>0</v>
      </c>
      <c r="G6" s="34">
        <f t="shared" si="3"/>
        <v>1</v>
      </c>
      <c r="H6" s="34" t="str">
        <f t="shared" si="3"/>
        <v>山形県　河北町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82.01</v>
      </c>
      <c r="P6" s="35">
        <f t="shared" si="3"/>
        <v>99.77</v>
      </c>
      <c r="Q6" s="35">
        <f t="shared" si="3"/>
        <v>3784</v>
      </c>
      <c r="R6" s="35">
        <f t="shared" si="3"/>
        <v>18377</v>
      </c>
      <c r="S6" s="35">
        <f t="shared" si="3"/>
        <v>52.45</v>
      </c>
      <c r="T6" s="35">
        <f t="shared" si="3"/>
        <v>350.37</v>
      </c>
      <c r="U6" s="35">
        <f t="shared" si="3"/>
        <v>18146</v>
      </c>
      <c r="V6" s="35">
        <f t="shared" si="3"/>
        <v>52.45</v>
      </c>
      <c r="W6" s="35">
        <f t="shared" si="3"/>
        <v>345.97</v>
      </c>
      <c r="X6" s="36">
        <f>IF(X7="",NA(),X7)</f>
        <v>112.72</v>
      </c>
      <c r="Y6" s="36">
        <f t="shared" ref="Y6:AG6" si="4">IF(Y7="",NA(),Y7)</f>
        <v>116.73</v>
      </c>
      <c r="Z6" s="36">
        <f t="shared" si="4"/>
        <v>108.82</v>
      </c>
      <c r="AA6" s="36">
        <f t="shared" si="4"/>
        <v>113.2</v>
      </c>
      <c r="AB6" s="36">
        <f t="shared" si="4"/>
        <v>111.12</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286.97000000000003</v>
      </c>
      <c r="AU6" s="36">
        <f t="shared" ref="AU6:BC6" si="6">IF(AU7="",NA(),AU7)</f>
        <v>895.06</v>
      </c>
      <c r="AV6" s="36">
        <f t="shared" si="6"/>
        <v>970.9</v>
      </c>
      <c r="AW6" s="36">
        <f t="shared" si="6"/>
        <v>821.84</v>
      </c>
      <c r="AX6" s="36">
        <f t="shared" si="6"/>
        <v>1075.31</v>
      </c>
      <c r="AY6" s="36">
        <f t="shared" si="6"/>
        <v>391.54</v>
      </c>
      <c r="AZ6" s="36">
        <f t="shared" si="6"/>
        <v>384.34</v>
      </c>
      <c r="BA6" s="36">
        <f t="shared" si="6"/>
        <v>359.47</v>
      </c>
      <c r="BB6" s="36">
        <f t="shared" si="6"/>
        <v>369.69</v>
      </c>
      <c r="BC6" s="36">
        <f t="shared" si="6"/>
        <v>379.08</v>
      </c>
      <c r="BD6" s="35" t="str">
        <f>IF(BD7="","",IF(BD7="-","【-】","【"&amp;SUBSTITUTE(TEXT(BD7,"#,##0.00"),"-","△")&amp;"】"))</f>
        <v>【264.97】</v>
      </c>
      <c r="BE6" s="36">
        <f>IF(BE7="",NA(),BE7)</f>
        <v>194.51</v>
      </c>
      <c r="BF6" s="36">
        <f t="shared" ref="BF6:BN6" si="7">IF(BF7="",NA(),BF7)</f>
        <v>183.45</v>
      </c>
      <c r="BG6" s="36">
        <f t="shared" si="7"/>
        <v>173.8</v>
      </c>
      <c r="BH6" s="36">
        <f t="shared" si="7"/>
        <v>160.52000000000001</v>
      </c>
      <c r="BI6" s="36">
        <f t="shared" si="7"/>
        <v>152.52000000000001</v>
      </c>
      <c r="BJ6" s="36">
        <f t="shared" si="7"/>
        <v>386.97</v>
      </c>
      <c r="BK6" s="36">
        <f t="shared" si="7"/>
        <v>380.58</v>
      </c>
      <c r="BL6" s="36">
        <f t="shared" si="7"/>
        <v>401.79</v>
      </c>
      <c r="BM6" s="36">
        <f t="shared" si="7"/>
        <v>402.99</v>
      </c>
      <c r="BN6" s="36">
        <f t="shared" si="7"/>
        <v>398.98</v>
      </c>
      <c r="BO6" s="35" t="str">
        <f>IF(BO7="","",IF(BO7="-","【-】","【"&amp;SUBSTITUTE(TEXT(BO7,"#,##0.00"),"-","△")&amp;"】"))</f>
        <v>【266.61】</v>
      </c>
      <c r="BP6" s="36">
        <f>IF(BP7="",NA(),BP7)</f>
        <v>107.58</v>
      </c>
      <c r="BQ6" s="36">
        <f t="shared" ref="BQ6:BY6" si="8">IF(BQ7="",NA(),BQ7)</f>
        <v>112.58</v>
      </c>
      <c r="BR6" s="36">
        <f t="shared" si="8"/>
        <v>103.03</v>
      </c>
      <c r="BS6" s="36">
        <f t="shared" si="8"/>
        <v>109.09</v>
      </c>
      <c r="BT6" s="36">
        <f t="shared" si="8"/>
        <v>107.58</v>
      </c>
      <c r="BU6" s="36">
        <f t="shared" si="8"/>
        <v>101.72</v>
      </c>
      <c r="BV6" s="36">
        <f t="shared" si="8"/>
        <v>102.38</v>
      </c>
      <c r="BW6" s="36">
        <f t="shared" si="8"/>
        <v>100.12</v>
      </c>
      <c r="BX6" s="36">
        <f t="shared" si="8"/>
        <v>98.66</v>
      </c>
      <c r="BY6" s="36">
        <f t="shared" si="8"/>
        <v>98.64</v>
      </c>
      <c r="BZ6" s="35" t="str">
        <f>IF(BZ7="","",IF(BZ7="-","【-】","【"&amp;SUBSTITUTE(TEXT(BZ7,"#,##0.00"),"-","△")&amp;"】"))</f>
        <v>【103.24】</v>
      </c>
      <c r="CA6" s="36">
        <f>IF(CA7="",NA(),CA7)</f>
        <v>189.87</v>
      </c>
      <c r="CB6" s="36">
        <f t="shared" ref="CB6:CJ6" si="9">IF(CB7="",NA(),CB7)</f>
        <v>182</v>
      </c>
      <c r="CC6" s="36">
        <f t="shared" si="9"/>
        <v>199.33</v>
      </c>
      <c r="CD6" s="36">
        <f t="shared" si="9"/>
        <v>188.52</v>
      </c>
      <c r="CE6" s="36">
        <f t="shared" si="9"/>
        <v>192.21</v>
      </c>
      <c r="CF6" s="36">
        <f t="shared" si="9"/>
        <v>168.2</v>
      </c>
      <c r="CG6" s="36">
        <f t="shared" si="9"/>
        <v>168.67</v>
      </c>
      <c r="CH6" s="36">
        <f t="shared" si="9"/>
        <v>174.97</v>
      </c>
      <c r="CI6" s="36">
        <f t="shared" si="9"/>
        <v>178.59</v>
      </c>
      <c r="CJ6" s="36">
        <f t="shared" si="9"/>
        <v>178.92</v>
      </c>
      <c r="CK6" s="35" t="str">
        <f>IF(CK7="","",IF(CK7="-","【-】","【"&amp;SUBSTITUTE(TEXT(CK7,"#,##0.00"),"-","△")&amp;"】"))</f>
        <v>【168.38】</v>
      </c>
      <c r="CL6" s="36">
        <f>IF(CL7="",NA(),CL7)</f>
        <v>78.040000000000006</v>
      </c>
      <c r="CM6" s="36">
        <f t="shared" ref="CM6:CU6" si="10">IF(CM7="",NA(),CM7)</f>
        <v>77.760000000000005</v>
      </c>
      <c r="CN6" s="36">
        <f t="shared" si="10"/>
        <v>76.13</v>
      </c>
      <c r="CO6" s="36">
        <f t="shared" si="10"/>
        <v>78.16</v>
      </c>
      <c r="CP6" s="36">
        <f t="shared" si="10"/>
        <v>78</v>
      </c>
      <c r="CQ6" s="36">
        <f t="shared" si="10"/>
        <v>54.77</v>
      </c>
      <c r="CR6" s="36">
        <f t="shared" si="10"/>
        <v>54.92</v>
      </c>
      <c r="CS6" s="36">
        <f t="shared" si="10"/>
        <v>55.63</v>
      </c>
      <c r="CT6" s="36">
        <f t="shared" si="10"/>
        <v>55.03</v>
      </c>
      <c r="CU6" s="36">
        <f t="shared" si="10"/>
        <v>55.14</v>
      </c>
      <c r="CV6" s="35" t="str">
        <f>IF(CV7="","",IF(CV7="-","【-】","【"&amp;SUBSTITUTE(TEXT(CV7,"#,##0.00"),"-","△")&amp;"】"))</f>
        <v>【60.00】</v>
      </c>
      <c r="CW6" s="36">
        <f>IF(CW7="",NA(),CW7)</f>
        <v>86.9</v>
      </c>
      <c r="CX6" s="36">
        <f t="shared" ref="CX6:DF6" si="11">IF(CX7="",NA(),CX7)</f>
        <v>87.05</v>
      </c>
      <c r="CY6" s="36">
        <f t="shared" si="11"/>
        <v>87.71</v>
      </c>
      <c r="CZ6" s="36">
        <f t="shared" si="11"/>
        <v>86.03</v>
      </c>
      <c r="DA6" s="36">
        <f t="shared" si="11"/>
        <v>83.22</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45.8</v>
      </c>
      <c r="DI6" s="36">
        <f t="shared" ref="DI6:DQ6" si="12">IF(DI7="",NA(),DI7)</f>
        <v>44.67</v>
      </c>
      <c r="DJ6" s="36">
        <f t="shared" si="12"/>
        <v>46.62</v>
      </c>
      <c r="DK6" s="36">
        <f t="shared" si="12"/>
        <v>48.23</v>
      </c>
      <c r="DL6" s="36">
        <f t="shared" si="12"/>
        <v>50.07</v>
      </c>
      <c r="DM6" s="36">
        <f t="shared" si="12"/>
        <v>47.46</v>
      </c>
      <c r="DN6" s="36">
        <f t="shared" si="12"/>
        <v>48.49</v>
      </c>
      <c r="DO6" s="36">
        <f t="shared" si="12"/>
        <v>48.05</v>
      </c>
      <c r="DP6" s="36">
        <f t="shared" si="12"/>
        <v>48.87</v>
      </c>
      <c r="DQ6" s="36">
        <f t="shared" si="12"/>
        <v>49.92</v>
      </c>
      <c r="DR6" s="35" t="str">
        <f>IF(DR7="","",IF(DR7="-","【-】","【"&amp;SUBSTITUTE(TEXT(DR7,"#,##0.00"),"-","△")&amp;"】"))</f>
        <v>【49.59】</v>
      </c>
      <c r="DS6" s="36">
        <f>IF(DS7="",NA(),DS7)</f>
        <v>12.85</v>
      </c>
      <c r="DT6" s="36">
        <f t="shared" ref="DT6:EB6" si="13">IF(DT7="",NA(),DT7)</f>
        <v>13.33</v>
      </c>
      <c r="DU6" s="36">
        <f t="shared" si="13"/>
        <v>13.59</v>
      </c>
      <c r="DV6" s="36">
        <f t="shared" si="13"/>
        <v>14.26</v>
      </c>
      <c r="DW6" s="36">
        <f t="shared" si="13"/>
        <v>14.74</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0.3</v>
      </c>
      <c r="EE6" s="36">
        <f t="shared" ref="EE6:EM6" si="14">IF(EE7="",NA(),EE7)</f>
        <v>0.54</v>
      </c>
      <c r="EF6" s="36">
        <f t="shared" si="14"/>
        <v>0.44</v>
      </c>
      <c r="EG6" s="36">
        <f t="shared" si="14"/>
        <v>0.4</v>
      </c>
      <c r="EH6" s="36">
        <f t="shared" si="14"/>
        <v>0.25</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63215</v>
      </c>
      <c r="D7" s="38">
        <v>46</v>
      </c>
      <c r="E7" s="38">
        <v>1</v>
      </c>
      <c r="F7" s="38">
        <v>0</v>
      </c>
      <c r="G7" s="38">
        <v>1</v>
      </c>
      <c r="H7" s="38" t="s">
        <v>93</v>
      </c>
      <c r="I7" s="38" t="s">
        <v>94</v>
      </c>
      <c r="J7" s="38" t="s">
        <v>95</v>
      </c>
      <c r="K7" s="38" t="s">
        <v>96</v>
      </c>
      <c r="L7" s="38" t="s">
        <v>97</v>
      </c>
      <c r="M7" s="38" t="s">
        <v>98</v>
      </c>
      <c r="N7" s="39" t="s">
        <v>99</v>
      </c>
      <c r="O7" s="39">
        <v>82.01</v>
      </c>
      <c r="P7" s="39">
        <v>99.77</v>
      </c>
      <c r="Q7" s="39">
        <v>3784</v>
      </c>
      <c r="R7" s="39">
        <v>18377</v>
      </c>
      <c r="S7" s="39">
        <v>52.45</v>
      </c>
      <c r="T7" s="39">
        <v>350.37</v>
      </c>
      <c r="U7" s="39">
        <v>18146</v>
      </c>
      <c r="V7" s="39">
        <v>52.45</v>
      </c>
      <c r="W7" s="39">
        <v>345.97</v>
      </c>
      <c r="X7" s="39">
        <v>112.72</v>
      </c>
      <c r="Y7" s="39">
        <v>116.73</v>
      </c>
      <c r="Z7" s="39">
        <v>108.82</v>
      </c>
      <c r="AA7" s="39">
        <v>113.2</v>
      </c>
      <c r="AB7" s="39">
        <v>111.12</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286.97000000000003</v>
      </c>
      <c r="AU7" s="39">
        <v>895.06</v>
      </c>
      <c r="AV7" s="39">
        <v>970.9</v>
      </c>
      <c r="AW7" s="39">
        <v>821.84</v>
      </c>
      <c r="AX7" s="39">
        <v>1075.31</v>
      </c>
      <c r="AY7" s="39">
        <v>391.54</v>
      </c>
      <c r="AZ7" s="39">
        <v>384.34</v>
      </c>
      <c r="BA7" s="39">
        <v>359.47</v>
      </c>
      <c r="BB7" s="39">
        <v>369.69</v>
      </c>
      <c r="BC7" s="39">
        <v>379.08</v>
      </c>
      <c r="BD7" s="39">
        <v>264.97000000000003</v>
      </c>
      <c r="BE7" s="39">
        <v>194.51</v>
      </c>
      <c r="BF7" s="39">
        <v>183.45</v>
      </c>
      <c r="BG7" s="39">
        <v>173.8</v>
      </c>
      <c r="BH7" s="39">
        <v>160.52000000000001</v>
      </c>
      <c r="BI7" s="39">
        <v>152.52000000000001</v>
      </c>
      <c r="BJ7" s="39">
        <v>386.97</v>
      </c>
      <c r="BK7" s="39">
        <v>380.58</v>
      </c>
      <c r="BL7" s="39">
        <v>401.79</v>
      </c>
      <c r="BM7" s="39">
        <v>402.99</v>
      </c>
      <c r="BN7" s="39">
        <v>398.98</v>
      </c>
      <c r="BO7" s="39">
        <v>266.61</v>
      </c>
      <c r="BP7" s="39">
        <v>107.58</v>
      </c>
      <c r="BQ7" s="39">
        <v>112.58</v>
      </c>
      <c r="BR7" s="39">
        <v>103.03</v>
      </c>
      <c r="BS7" s="39">
        <v>109.09</v>
      </c>
      <c r="BT7" s="39">
        <v>107.58</v>
      </c>
      <c r="BU7" s="39">
        <v>101.72</v>
      </c>
      <c r="BV7" s="39">
        <v>102.38</v>
      </c>
      <c r="BW7" s="39">
        <v>100.12</v>
      </c>
      <c r="BX7" s="39">
        <v>98.66</v>
      </c>
      <c r="BY7" s="39">
        <v>98.64</v>
      </c>
      <c r="BZ7" s="39">
        <v>103.24</v>
      </c>
      <c r="CA7" s="39">
        <v>189.87</v>
      </c>
      <c r="CB7" s="39">
        <v>182</v>
      </c>
      <c r="CC7" s="39">
        <v>199.33</v>
      </c>
      <c r="CD7" s="39">
        <v>188.52</v>
      </c>
      <c r="CE7" s="39">
        <v>192.21</v>
      </c>
      <c r="CF7" s="39">
        <v>168.2</v>
      </c>
      <c r="CG7" s="39">
        <v>168.67</v>
      </c>
      <c r="CH7" s="39">
        <v>174.97</v>
      </c>
      <c r="CI7" s="39">
        <v>178.59</v>
      </c>
      <c r="CJ7" s="39">
        <v>178.92</v>
      </c>
      <c r="CK7" s="39">
        <v>168.38</v>
      </c>
      <c r="CL7" s="39">
        <v>78.040000000000006</v>
      </c>
      <c r="CM7" s="39">
        <v>77.760000000000005</v>
      </c>
      <c r="CN7" s="39">
        <v>76.13</v>
      </c>
      <c r="CO7" s="39">
        <v>78.16</v>
      </c>
      <c r="CP7" s="39">
        <v>78</v>
      </c>
      <c r="CQ7" s="39">
        <v>54.77</v>
      </c>
      <c r="CR7" s="39">
        <v>54.92</v>
      </c>
      <c r="CS7" s="39">
        <v>55.63</v>
      </c>
      <c r="CT7" s="39">
        <v>55.03</v>
      </c>
      <c r="CU7" s="39">
        <v>55.14</v>
      </c>
      <c r="CV7" s="39">
        <v>60</v>
      </c>
      <c r="CW7" s="39">
        <v>86.9</v>
      </c>
      <c r="CX7" s="39">
        <v>87.05</v>
      </c>
      <c r="CY7" s="39">
        <v>87.71</v>
      </c>
      <c r="CZ7" s="39">
        <v>86.03</v>
      </c>
      <c r="DA7" s="39">
        <v>83.22</v>
      </c>
      <c r="DB7" s="39">
        <v>82.89</v>
      </c>
      <c r="DC7" s="39">
        <v>82.66</v>
      </c>
      <c r="DD7" s="39">
        <v>82.04</v>
      </c>
      <c r="DE7" s="39">
        <v>81.900000000000006</v>
      </c>
      <c r="DF7" s="39">
        <v>81.39</v>
      </c>
      <c r="DG7" s="39">
        <v>89.8</v>
      </c>
      <c r="DH7" s="39">
        <v>45.8</v>
      </c>
      <c r="DI7" s="39">
        <v>44.67</v>
      </c>
      <c r="DJ7" s="39">
        <v>46.62</v>
      </c>
      <c r="DK7" s="39">
        <v>48.23</v>
      </c>
      <c r="DL7" s="39">
        <v>50.07</v>
      </c>
      <c r="DM7" s="39">
        <v>47.46</v>
      </c>
      <c r="DN7" s="39">
        <v>48.49</v>
      </c>
      <c r="DO7" s="39">
        <v>48.05</v>
      </c>
      <c r="DP7" s="39">
        <v>48.87</v>
      </c>
      <c r="DQ7" s="39">
        <v>49.92</v>
      </c>
      <c r="DR7" s="39">
        <v>49.59</v>
      </c>
      <c r="DS7" s="39">
        <v>12.85</v>
      </c>
      <c r="DT7" s="39">
        <v>13.33</v>
      </c>
      <c r="DU7" s="39">
        <v>13.59</v>
      </c>
      <c r="DV7" s="39">
        <v>14.26</v>
      </c>
      <c r="DW7" s="39">
        <v>14.74</v>
      </c>
      <c r="DX7" s="39">
        <v>9.7100000000000009</v>
      </c>
      <c r="DY7" s="39">
        <v>12.79</v>
      </c>
      <c r="DZ7" s="39">
        <v>13.39</v>
      </c>
      <c r="EA7" s="39">
        <v>14.85</v>
      </c>
      <c r="EB7" s="39">
        <v>16.88</v>
      </c>
      <c r="EC7" s="39">
        <v>19.440000000000001</v>
      </c>
      <c r="ED7" s="39">
        <v>0.3</v>
      </c>
      <c r="EE7" s="39">
        <v>0.54</v>
      </c>
      <c r="EF7" s="39">
        <v>0.44</v>
      </c>
      <c r="EG7" s="39">
        <v>0.4</v>
      </c>
      <c r="EH7" s="39">
        <v>0.25</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2021-01-25T06:49:45Z</cp:lastPrinted>
  <dcterms:created xsi:type="dcterms:W3CDTF">2020-12-04T02:03:54Z</dcterms:created>
  <dcterms:modified xsi:type="dcterms:W3CDTF">2021-02-02T05:25:55Z</dcterms:modified>
  <cp:category/>
</cp:coreProperties>
</file>