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8_★完成版★（HPアップロード用）\06_病院事業\"/>
    </mc:Choice>
  </mc:AlternateContent>
  <workbookProtection workbookAlgorithmName="SHA-512" workbookHashValue="JkluehNn+I5CSWryvxJpn4KUZXVQOczJMY+eDVSpIFStz2sauaegO0t8neBHRCs0mpT/6n2LNVEdkgXxW2xtQw==" workbookSaltValue="6i97aKJpZhipvbc3LCTKxg==" workbookSpinCount="100000" lockStructure="1"/>
  <bookViews>
    <workbookView xWindow="0" yWindow="0" windowWidth="24000" windowHeight="84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MN32" i="4"/>
  <c r="HM78" i="4"/>
  <c r="FL54" i="4"/>
  <c r="CS78" i="4"/>
  <c r="BX54" i="4"/>
  <c r="BX32" i="4"/>
  <c r="C11" i="5"/>
  <c r="D11" i="5"/>
  <c r="E11" i="5"/>
  <c r="B11" i="5"/>
  <c r="KC78" i="4" l="1"/>
  <c r="FH78" i="4"/>
  <c r="DS54" i="4"/>
  <c r="DS32" i="4"/>
  <c r="AE32" i="4"/>
  <c r="AN78" i="4"/>
  <c r="AE54" i="4"/>
  <c r="HG32" i="4"/>
  <c r="KU54" i="4"/>
  <c r="KU32" i="4"/>
  <c r="HG54" i="4"/>
  <c r="BZ78" i="4"/>
  <c r="LY54" i="4"/>
  <c r="LY32" i="4"/>
  <c r="LO78" i="4"/>
  <c r="IK54" i="4"/>
  <c r="IK32" i="4"/>
  <c r="BI54" i="4"/>
  <c r="GT78" i="4"/>
  <c r="EW54" i="4"/>
  <c r="EW32" i="4"/>
  <c r="BI32" i="4"/>
  <c r="JJ78" i="4"/>
  <c r="GR54" i="4"/>
  <c r="GR32" i="4"/>
  <c r="EO78" i="4"/>
  <c r="DD54" i="4"/>
  <c r="KF54" i="4"/>
  <c r="KF32" i="4"/>
  <c r="DD32" i="4"/>
  <c r="U78" i="4"/>
  <c r="P54" i="4"/>
  <c r="P32" i="4"/>
  <c r="EH32" i="4"/>
  <c r="BG78" i="4"/>
  <c r="AT54" i="4"/>
  <c r="AT32" i="4"/>
  <c r="LJ54" i="4"/>
  <c r="LJ32" i="4"/>
  <c r="KV78" i="4"/>
  <c r="HV54" i="4"/>
  <c r="HV32" i="4"/>
  <c r="GA78" i="4"/>
  <c r="EH54" i="4"/>
</calcChain>
</file>

<file path=xl/sharedStrings.xml><?xml version="1.0" encoding="utf-8"?>
<sst xmlns="http://schemas.openxmlformats.org/spreadsheetml/2006/main" count="322" uniqueCount="187">
  <si>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</si>
  <si>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</si>
  <si>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</si>
  <si>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</si>
  <si>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</si>
  <si>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</si>
  <si>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</si>
  <si>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</si>
  <si>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</si>
  <si>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</si>
  <si>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</si>
  <si>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</si>
  <si>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</si>
  <si>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</si>
  <si>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</si>
  <si>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</si>
  <si>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</si>
  <si>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</si>
  <si>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</si>
  <si>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</si>
  <si>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</si>
  <si>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</si>
  <si>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</si>
  <si>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</si>
  <si>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</si>
  <si>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</si>
  <si>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</si>
  <si>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</si>
  <si>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</si>
  <si>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</si>
  <si>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</si>
  <si>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</si>
  <si>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</si>
  <si>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</si>
  <si>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</si>
  <si>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</si>
  <si>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</si>
  <si>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</si>
  <si>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</si>
  <si>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</si>
  <si>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</si>
  <si>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</si>
  <si>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</si>
  <si>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</si>
  <si>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</si>
  <si>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</si>
  <si>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</si>
  <si>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</si>
  <si>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</si>
  <si>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</si>
  <si>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</si>
  <si>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</si>
  <si>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</si>
  <si>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</si>
  <si>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</si>
  <si>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</si>
  <si>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</si>
  <si>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</si>
  <si>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</si>
  <si>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</si>
  <si>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</si>
  <si>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</si>
  <si>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</si>
  <si>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</si>
  <si>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</si>
  <si>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</si>
  <si>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</si>
  <si>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</si>
  <si>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</si>
  <si>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</si>
  <si>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</si>
  <si>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</si>
  <si>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</si>
  <si>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</si>
  <si>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</si>
  <si>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</si>
  <si>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</si>
  <si>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</si>
  <si>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</si>
  <si>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</si>
  <si>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</si>
  <si>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</si>
  <si>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</si>
  <si>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</si>
  <si>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</si>
  <si>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</si>
  <si>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</si>
  <si>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</si>
  <si>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</si>
  <si>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</si>
  <si>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</si>
  <si>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</si>
  <si>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</si>
  <si>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</si>
  <si>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</si>
  <si>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</si>
  <si>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</si>
  <si>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</si>
  <si>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</si>
  <si>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</si>
  <si>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</si>
  <si>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</si>
  <si>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</si>
  <si>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</si>
  <si>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</si>
  <si>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</si>
  <si>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</si>
  <si>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</si>
  <si>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</si>
  <si>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</si>
  <si>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</si>
  <si>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</si>
  <si>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</si>
  <si>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</si>
  <si>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</si>
  <si>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</si>
  <si>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</si>
  <si>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</si>
  <si>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</si>
  <si>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</si>
  <si>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</si>
  <si>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</si>
  <si>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</si>
  <si>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</si>
  <si>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</si>
  <si>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</si>
  <si>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</si>
  <si>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</si>
  <si>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</si>
  <si>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</si>
  <si>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</si>
  <si>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</si>
  <si>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</si>
  <si>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</si>
  <si>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</si>
  <si>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</si>
  <si>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</si>
  <si>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</si>
  <si>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</si>
  <si>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</si>
  <si>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</si>
  <si>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</si>
  <si>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</si>
  <si>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</si>
  <si>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</si>
  <si>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</si>
  <si>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</si>
  <si>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</si>
  <si>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</si>
  <si>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</si>
  <si>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</si>
  <si>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</si>
  <si>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</si>
  <si>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</si>
  <si>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</si>
  <si>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</si>
  <si>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</si>
  <si>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</si>
  <si>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</si>
  <si>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</si>
  <si>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</si>
  <si>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</si>
  <si>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</si>
  <si>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</si>
  <si>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</si>
  <si>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</si>
  <si>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西川町</t>
  </si>
  <si>
    <t>町立病院</t>
  </si>
  <si>
    <t>当然財務</t>
  </si>
  <si>
    <t>病院事業</t>
  </si>
  <si>
    <t>一般病院</t>
  </si>
  <si>
    <t>50床未満</t>
  </si>
  <si>
    <t>非設置</t>
  </si>
  <si>
    <t>直営</t>
  </si>
  <si>
    <t>ド 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</si>
  <si>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</si>
  <si>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</si>
  <si>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</si>
  <si>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</si>
  <si>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</si>
  <si>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</si>
  <si>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</si>
  <si>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</si>
  <si>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当院は町内唯一の医療機関であり、かかりつけ医の機能を充実し、地域の身近な医療機関の役割を担っている。また、救急告示病院としても地域医療における役割を果たしている。
　このような中、地域とともに歩む病院として、当院の大きな特徴である人工透析医療や在宅医療といった町民の求める医療提供体制のほか、内視鏡を使用した健診等、町民の予防医療にも積極的に取り組んでいる。</t>
    <rPh sb="1" eb="3">
      <t>トウイン</t>
    </rPh>
    <rPh sb="4" eb="6">
      <t>チョウナイ</t>
    </rPh>
    <rPh sb="6" eb="8">
      <t>ユイツ</t>
    </rPh>
    <rPh sb="9" eb="11">
      <t>イリョウ</t>
    </rPh>
    <rPh sb="11" eb="13">
      <t>キカン</t>
    </rPh>
    <rPh sb="22" eb="23">
      <t>イ</t>
    </rPh>
    <rPh sb="24" eb="26">
      <t>キノウ</t>
    </rPh>
    <rPh sb="27" eb="29">
      <t>ジュウジツ</t>
    </rPh>
    <rPh sb="31" eb="33">
      <t>チイキ</t>
    </rPh>
    <rPh sb="34" eb="36">
      <t>ミヂカ</t>
    </rPh>
    <rPh sb="37" eb="39">
      <t>イリョウ</t>
    </rPh>
    <rPh sb="39" eb="41">
      <t>キカン</t>
    </rPh>
    <rPh sb="42" eb="44">
      <t>ヤクワリ</t>
    </rPh>
    <rPh sb="45" eb="46">
      <t>ニナ</t>
    </rPh>
    <rPh sb="54" eb="56">
      <t>キュウキュウ</t>
    </rPh>
    <rPh sb="56" eb="58">
      <t>コクジ</t>
    </rPh>
    <rPh sb="58" eb="60">
      <t>ビョウイン</t>
    </rPh>
    <rPh sb="64" eb="66">
      <t>チイキ</t>
    </rPh>
    <rPh sb="66" eb="68">
      <t>イリョウ</t>
    </rPh>
    <rPh sb="72" eb="74">
      <t>ヤクワリ</t>
    </rPh>
    <rPh sb="75" eb="76">
      <t>ハ</t>
    </rPh>
    <rPh sb="89" eb="90">
      <t>ナカ</t>
    </rPh>
    <rPh sb="105" eb="107">
      <t>トウイン</t>
    </rPh>
    <rPh sb="108" eb="109">
      <t>オオ</t>
    </rPh>
    <rPh sb="111" eb="113">
      <t>トクチョウ</t>
    </rPh>
    <rPh sb="116" eb="118">
      <t>ジンコウ</t>
    </rPh>
    <rPh sb="118" eb="120">
      <t>トウセキ</t>
    </rPh>
    <rPh sb="120" eb="122">
      <t>イリョウ</t>
    </rPh>
    <rPh sb="123" eb="125">
      <t>ザイタク</t>
    </rPh>
    <rPh sb="125" eb="127">
      <t>イリョウ</t>
    </rPh>
    <rPh sb="131" eb="133">
      <t>チョウミン</t>
    </rPh>
    <rPh sb="134" eb="135">
      <t>モト</t>
    </rPh>
    <rPh sb="137" eb="139">
      <t>イリョウ</t>
    </rPh>
    <rPh sb="139" eb="141">
      <t>テイキョウ</t>
    </rPh>
    <rPh sb="141" eb="143">
      <t>タイセイ</t>
    </rPh>
    <rPh sb="147" eb="150">
      <t>ナイシキョウ</t>
    </rPh>
    <rPh sb="151" eb="153">
      <t>シヨウ</t>
    </rPh>
    <rPh sb="155" eb="157">
      <t>ケンシン</t>
    </rPh>
    <rPh sb="157" eb="158">
      <t>ナド</t>
    </rPh>
    <rPh sb="159" eb="161">
      <t>チョウミン</t>
    </rPh>
    <rPh sb="162" eb="164">
      <t>ヨボウ</t>
    </rPh>
    <rPh sb="164" eb="166">
      <t>イリョウ</t>
    </rPh>
    <rPh sb="168" eb="171">
      <t>セッキョクテキ</t>
    </rPh>
    <rPh sb="172" eb="173">
      <t>ト</t>
    </rPh>
    <rPh sb="174" eb="175">
      <t>ク</t>
    </rPh>
    <phoneticPr fontId="5"/>
  </si>
  <si>
    <t>　町の人口減少により医業収益も減少している中、一般会計からの繰入れにより経常収支比率がほぼ100％の水準を維持している。
　今後とも入退院患者数の大幅な増加は見込めず、医業収益の増加は厳しいものと予想される。
　一方、建物は40年以上を経過しているが、前述の状況から大規模な建て替えは難しく、修繕を中心とした建物の維持になる。
　また、医療機器の更新にあたっては、後年度の財源負担とならないよう、1年間の更新経費を定めるなど計画的に実施する。
　いずれにせよ、今後の財政状況は厳しいが、町内唯一の医療機関、町民のかかりつけ医としての役割もあり、「新改革プラン」に掲げる事項に取り組みとともに、身の丈にあった経営を行ていく必要がある。</t>
    <rPh sb="1" eb="2">
      <t>マチ</t>
    </rPh>
    <rPh sb="3" eb="5">
      <t>ジンコウ</t>
    </rPh>
    <rPh sb="5" eb="7">
      <t>ゲンショウ</t>
    </rPh>
    <rPh sb="10" eb="12">
      <t>イギョウ</t>
    </rPh>
    <rPh sb="12" eb="14">
      <t>シュウエキ</t>
    </rPh>
    <rPh sb="15" eb="17">
      <t>ゲンショウ</t>
    </rPh>
    <rPh sb="21" eb="22">
      <t>ナカ</t>
    </rPh>
    <rPh sb="23" eb="25">
      <t>イッパン</t>
    </rPh>
    <rPh sb="25" eb="27">
      <t>カイケイ</t>
    </rPh>
    <rPh sb="30" eb="32">
      <t>クリイレ</t>
    </rPh>
    <rPh sb="36" eb="38">
      <t>ケイジョウ</t>
    </rPh>
    <rPh sb="38" eb="40">
      <t>シュウシ</t>
    </rPh>
    <rPh sb="40" eb="42">
      <t>ヒリツ</t>
    </rPh>
    <rPh sb="50" eb="52">
      <t>スイジュン</t>
    </rPh>
    <rPh sb="53" eb="55">
      <t>イジ</t>
    </rPh>
    <rPh sb="62" eb="64">
      <t>コンゴ</t>
    </rPh>
    <rPh sb="66" eb="69">
      <t>ニュウタイイン</t>
    </rPh>
    <rPh sb="69" eb="71">
      <t>カンジャ</t>
    </rPh>
    <rPh sb="71" eb="72">
      <t>カズ</t>
    </rPh>
    <rPh sb="73" eb="75">
      <t>オオハバ</t>
    </rPh>
    <rPh sb="76" eb="78">
      <t>ゾウカ</t>
    </rPh>
    <rPh sb="79" eb="81">
      <t>ミコ</t>
    </rPh>
    <rPh sb="84" eb="86">
      <t>イギョウ</t>
    </rPh>
    <rPh sb="86" eb="88">
      <t>シュウエキ</t>
    </rPh>
    <rPh sb="89" eb="91">
      <t>ゾウカ</t>
    </rPh>
    <rPh sb="92" eb="93">
      <t>キビ</t>
    </rPh>
    <rPh sb="98" eb="100">
      <t>ヨソウ</t>
    </rPh>
    <rPh sb="106" eb="108">
      <t>イッポウ</t>
    </rPh>
    <rPh sb="109" eb="111">
      <t>タテモノ</t>
    </rPh>
    <rPh sb="114" eb="115">
      <t>ネン</t>
    </rPh>
    <rPh sb="115" eb="117">
      <t>イジョウ</t>
    </rPh>
    <rPh sb="118" eb="120">
      <t>ケイカ</t>
    </rPh>
    <rPh sb="126" eb="128">
      <t>ゼンジュツ</t>
    </rPh>
    <rPh sb="129" eb="131">
      <t>ジョウキョウ</t>
    </rPh>
    <rPh sb="133" eb="136">
      <t>ダイキボ</t>
    </rPh>
    <rPh sb="137" eb="138">
      <t>タ</t>
    </rPh>
    <rPh sb="139" eb="140">
      <t>カ</t>
    </rPh>
    <rPh sb="142" eb="143">
      <t>ムズカ</t>
    </rPh>
    <rPh sb="146" eb="148">
      <t>シュウゼン</t>
    </rPh>
    <rPh sb="149" eb="151">
      <t>チュウシン</t>
    </rPh>
    <rPh sb="154" eb="156">
      <t>タテモノ</t>
    </rPh>
    <rPh sb="157" eb="159">
      <t>イジ</t>
    </rPh>
    <rPh sb="168" eb="170">
      <t>イリョウ</t>
    </rPh>
    <rPh sb="170" eb="172">
      <t>キキ</t>
    </rPh>
    <rPh sb="173" eb="175">
      <t>コウシン</t>
    </rPh>
    <rPh sb="182" eb="185">
      <t>コウネンド</t>
    </rPh>
    <rPh sb="186" eb="188">
      <t>ザイゲン</t>
    </rPh>
    <rPh sb="188" eb="190">
      <t>フタン</t>
    </rPh>
    <rPh sb="199" eb="200">
      <t>ネン</t>
    </rPh>
    <rPh sb="200" eb="201">
      <t>カン</t>
    </rPh>
    <rPh sb="202" eb="204">
      <t>コウシン</t>
    </rPh>
    <rPh sb="204" eb="206">
      <t>ケイヒ</t>
    </rPh>
    <rPh sb="207" eb="208">
      <t>サダ</t>
    </rPh>
    <rPh sb="212" eb="214">
      <t>ケイカク</t>
    </rPh>
    <rPh sb="214" eb="215">
      <t>マト</t>
    </rPh>
    <rPh sb="216" eb="218">
      <t>ジッシ</t>
    </rPh>
    <rPh sb="230" eb="232">
      <t>コンゴ</t>
    </rPh>
    <rPh sb="233" eb="235">
      <t>ザイセイ</t>
    </rPh>
    <rPh sb="235" eb="237">
      <t>ジョウキョウ</t>
    </rPh>
    <rPh sb="238" eb="239">
      <t>キビ</t>
    </rPh>
    <rPh sb="243" eb="245">
      <t>チョウナイ</t>
    </rPh>
    <rPh sb="245" eb="247">
      <t>ユイツ</t>
    </rPh>
    <rPh sb="248" eb="250">
      <t>イリョウ</t>
    </rPh>
    <rPh sb="250" eb="252">
      <t>キカン</t>
    </rPh>
    <rPh sb="253" eb="255">
      <t>チョウミン</t>
    </rPh>
    <rPh sb="261" eb="262">
      <t>イ</t>
    </rPh>
    <rPh sb="266" eb="268">
      <t>ヤクワリ</t>
    </rPh>
    <rPh sb="273" eb="276">
      <t>シンカイカク</t>
    </rPh>
    <rPh sb="281" eb="282">
      <t>カカ</t>
    </rPh>
    <rPh sb="284" eb="286">
      <t>ジコウ</t>
    </rPh>
    <rPh sb="287" eb="288">
      <t>ト</t>
    </rPh>
    <rPh sb="289" eb="290">
      <t>ク</t>
    </rPh>
    <rPh sb="296" eb="297">
      <t>ミ</t>
    </rPh>
    <rPh sb="298" eb="299">
      <t>タケ</t>
    </rPh>
    <rPh sb="303" eb="305">
      <t>ケイエイ</t>
    </rPh>
    <rPh sb="306" eb="307">
      <t>オコナ</t>
    </rPh>
    <rPh sb="310" eb="312">
      <t>ヒツヨウ</t>
    </rPh>
    <phoneticPr fontId="5"/>
  </si>
  <si>
    <t>　➀経常収支比率は、一般会計からの繰り入れにより100％に近い水準を保っている。
　②⑦⑧病院としての機能、また救急告示病院としての機能から職員給与費の割合が類似病院よりも高くなっているが、材料費などの経費節減に努めている。
　⑤⑥患者1人当たりの収益は、透析患者数の減少により類似病院平均値を下回っている。
　④病床利用率は、人口減少により類似病院と比較して低い水準にある。
　今後は、新改革プランや地域医療構想等を踏まえ、地域包括ケア病床への一部転換や一般病床数の削減などの検討を進めていく必要がある。</t>
    <rPh sb="2" eb="4">
      <t>ケイジョウ</t>
    </rPh>
    <rPh sb="4" eb="6">
      <t>シュウシ</t>
    </rPh>
    <rPh sb="6" eb="8">
      <t>ヒリツ</t>
    </rPh>
    <rPh sb="10" eb="14">
      <t>イッパンカイケイ</t>
    </rPh>
    <rPh sb="58" eb="60">
      <t>コクジ</t>
    </rPh>
    <rPh sb="116" eb="118">
      <t>カンジャ</t>
    </rPh>
    <rPh sb="119" eb="120">
      <t>ニン</t>
    </rPh>
    <rPh sb="120" eb="121">
      <t>ア</t>
    </rPh>
    <rPh sb="124" eb="126">
      <t>シュウエキ</t>
    </rPh>
    <rPh sb="128" eb="130">
      <t>トウセキ</t>
    </rPh>
    <rPh sb="130" eb="132">
      <t>カンジャ</t>
    </rPh>
    <rPh sb="132" eb="133">
      <t>スウ</t>
    </rPh>
    <rPh sb="134" eb="136">
      <t>ゲンショウ</t>
    </rPh>
    <rPh sb="139" eb="143">
      <t>ルイジビョウイン</t>
    </rPh>
    <rPh sb="143" eb="146">
      <t>ヘイキンチ</t>
    </rPh>
    <rPh sb="147" eb="149">
      <t>シタマワ</t>
    </rPh>
    <rPh sb="157" eb="159">
      <t>ビョウショウ</t>
    </rPh>
    <rPh sb="159" eb="162">
      <t>リヨウリツ</t>
    </rPh>
    <rPh sb="164" eb="166">
      <t>ジンコウ</t>
    </rPh>
    <rPh sb="166" eb="168">
      <t>ゲンショウ</t>
    </rPh>
    <rPh sb="171" eb="173">
      <t>ルイジ</t>
    </rPh>
    <rPh sb="173" eb="175">
      <t>ビョウイン</t>
    </rPh>
    <rPh sb="176" eb="178">
      <t>ヒカク</t>
    </rPh>
    <rPh sb="180" eb="181">
      <t>ヒク</t>
    </rPh>
    <rPh sb="182" eb="184">
      <t>スイジュン</t>
    </rPh>
    <rPh sb="190" eb="192">
      <t>コンゴ</t>
    </rPh>
    <rPh sb="194" eb="197">
      <t>シンカイカク</t>
    </rPh>
    <rPh sb="201" eb="203">
      <t>チイキ</t>
    </rPh>
    <rPh sb="203" eb="205">
      <t>イリョウ</t>
    </rPh>
    <rPh sb="205" eb="207">
      <t>コウソウ</t>
    </rPh>
    <rPh sb="207" eb="208">
      <t>ナド</t>
    </rPh>
    <rPh sb="209" eb="210">
      <t>フ</t>
    </rPh>
    <rPh sb="213" eb="215">
      <t>チイキ</t>
    </rPh>
    <rPh sb="215" eb="217">
      <t>ホウカツ</t>
    </rPh>
    <rPh sb="219" eb="221">
      <t>ビョウショウ</t>
    </rPh>
    <rPh sb="223" eb="225">
      <t>イチブ</t>
    </rPh>
    <rPh sb="225" eb="227">
      <t>テンカン</t>
    </rPh>
    <rPh sb="228" eb="230">
      <t>イッパン</t>
    </rPh>
    <rPh sb="230" eb="232">
      <t>ビョウショウ</t>
    </rPh>
    <rPh sb="232" eb="233">
      <t>カズ</t>
    </rPh>
    <rPh sb="234" eb="236">
      <t>サクゲン</t>
    </rPh>
    <rPh sb="239" eb="241">
      <t>ケントウ</t>
    </rPh>
    <rPh sb="242" eb="243">
      <t>スス</t>
    </rPh>
    <rPh sb="247" eb="249">
      <t>ヒツヨウ</t>
    </rPh>
    <phoneticPr fontId="5"/>
  </si>
  <si>
    <t>　①建物が40年以上経過しており、有形固定資産減価償却率を押し上げている。
　②器械備品は、限られた財源のなか、計画的に一定規模の更新購入を行っているが、類似病院平均値を上回っている。
　③当院は病床50床未満の小規模病院であるが、人工透析医療や人間ドックなどの予防医療も積極的に行っているため、1床当たり有形固定資産額が類似病院より高くなっている。</t>
    <rPh sb="2" eb="4">
      <t>タテモノ</t>
    </rPh>
    <rPh sb="7" eb="8">
      <t>ネン</t>
    </rPh>
    <rPh sb="8" eb="10">
      <t>イジョウ</t>
    </rPh>
    <rPh sb="10" eb="12">
      <t>ケイカ</t>
    </rPh>
    <rPh sb="17" eb="19">
      <t>ユウケイ</t>
    </rPh>
    <rPh sb="19" eb="21">
      <t>コテイ</t>
    </rPh>
    <rPh sb="21" eb="23">
      <t>シサン</t>
    </rPh>
    <rPh sb="23" eb="25">
      <t>ゲンカ</t>
    </rPh>
    <rPh sb="25" eb="27">
      <t>ショウキャク</t>
    </rPh>
    <rPh sb="27" eb="28">
      <t>リツ</t>
    </rPh>
    <rPh sb="29" eb="30">
      <t>オ</t>
    </rPh>
    <rPh sb="31" eb="32">
      <t>ア</t>
    </rPh>
    <rPh sb="40" eb="42">
      <t>キカイ</t>
    </rPh>
    <rPh sb="42" eb="44">
      <t>ビヒン</t>
    </rPh>
    <rPh sb="46" eb="47">
      <t>カギ</t>
    </rPh>
    <rPh sb="50" eb="52">
      <t>ザイゲン</t>
    </rPh>
    <rPh sb="56" eb="59">
      <t>ケイカクテキ</t>
    </rPh>
    <rPh sb="60" eb="62">
      <t>イッテイ</t>
    </rPh>
    <rPh sb="62" eb="64">
      <t>キボ</t>
    </rPh>
    <rPh sb="65" eb="67">
      <t>コウシン</t>
    </rPh>
    <rPh sb="67" eb="69">
      <t>コウニュウ</t>
    </rPh>
    <rPh sb="70" eb="71">
      <t>オコナ</t>
    </rPh>
    <rPh sb="77" eb="79">
      <t>ルイジ</t>
    </rPh>
    <rPh sb="79" eb="81">
      <t>ビョウイン</t>
    </rPh>
    <rPh sb="81" eb="84">
      <t>ヘイキンチ</t>
    </rPh>
    <rPh sb="85" eb="87">
      <t>ウワマワ</t>
    </rPh>
    <rPh sb="95" eb="97">
      <t>トウイン</t>
    </rPh>
    <rPh sb="98" eb="100">
      <t>ビョウショウ</t>
    </rPh>
    <rPh sb="102" eb="103">
      <t>ショウ</t>
    </rPh>
    <rPh sb="103" eb="105">
      <t>ミマン</t>
    </rPh>
    <rPh sb="106" eb="109">
      <t>ショウキボ</t>
    </rPh>
    <rPh sb="109" eb="111">
      <t>ビョウイン</t>
    </rPh>
    <rPh sb="116" eb="118">
      <t>ジンコウ</t>
    </rPh>
    <rPh sb="118" eb="120">
      <t>トウセキ</t>
    </rPh>
    <rPh sb="120" eb="122">
      <t>イリョウ</t>
    </rPh>
    <rPh sb="123" eb="125">
      <t>ニンゲン</t>
    </rPh>
    <rPh sb="131" eb="133">
      <t>ヨボウ</t>
    </rPh>
    <rPh sb="133" eb="135">
      <t>イリョウ</t>
    </rPh>
    <rPh sb="136" eb="139">
      <t>セッキョクテキ</t>
    </rPh>
    <rPh sb="140" eb="141">
      <t>オコナ</t>
    </rPh>
    <rPh sb="149" eb="150">
      <t>ショウ</t>
    </rPh>
    <rPh sb="150" eb="151">
      <t>ア</t>
    </rPh>
    <rPh sb="153" eb="155">
      <t>ユウケイ</t>
    </rPh>
    <rPh sb="155" eb="157">
      <t>コテイ</t>
    </rPh>
    <rPh sb="157" eb="159">
      <t>シサン</t>
    </rPh>
    <rPh sb="159" eb="160">
      <t>ガク</t>
    </rPh>
    <rPh sb="161" eb="163">
      <t>ルイジ</t>
    </rPh>
    <rPh sb="163" eb="165">
      <t>ビョウイン</t>
    </rPh>
    <rPh sb="167" eb="168">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</si>
</sst>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39.9</c:v>
                </c:pt>
                <c:pt idx="1">
                  <c:v>40</c:v>
                </c:pt>
                <c:pt idx="2">
                  <c:v>42.3</c:v>
                </c:pt>
                <c:pt idx="3">
                  <c:v>40.5</c:v>
                </c:pt>
                <c:pt idx="4">
                  <c:v>43.6</c:v>
                </c:pt>
              </c:numCache>
            </c:numRef>
          </c:val>
          <c:extLst xmlns:c16r2="http://schemas.microsoft.com/office/drawing/2015/06/chart">
            <c:ext xmlns:c16="http://schemas.microsoft.com/office/drawing/2014/chart" uri="{C3380CC4-5D6E-409C-BE32-E72D297353CC}">
              <c16:uniqueId val="{00000000-1EDD-45E3-83E9-8E42C2E299CE}"/>
            </c:ext>
          </c:extLst>
        </c:ser>
        <c:dLbls>
          <c:showLegendKey val="0"/>
          <c:showVal val="0"/>
          <c:showCatName val="0"/>
          <c:showSerName val="0"/>
          <c:showPercent val="0"/>
          <c:showBubbleSize val="0"/>
        </c:dLbls>
        <c:gapWidth val="150"/>
        <c:axId val="404167920"/>
        <c:axId val="40416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xmlns:c16r2="http://schemas.microsoft.com/office/drawing/2015/06/chart">
            <c:ext xmlns:c16="http://schemas.microsoft.com/office/drawing/2014/chart" uri="{C3380CC4-5D6E-409C-BE32-E72D297353CC}">
              <c16:uniqueId val="{00000001-1EDD-45E3-83E9-8E42C2E299CE}"/>
            </c:ext>
          </c:extLst>
        </c:ser>
        <c:dLbls>
          <c:showLegendKey val="0"/>
          <c:showVal val="0"/>
          <c:showCatName val="0"/>
          <c:showSerName val="0"/>
          <c:showPercent val="0"/>
          <c:showBubbleSize val="0"/>
        </c:dLbls>
        <c:marker val="1"/>
        <c:smooth val="0"/>
        <c:axId val="404167920"/>
        <c:axId val="404168312"/>
      </c:lineChart>
      <c:catAx>
        <c:axId val="404167920"/>
        <c:scaling>
          <c:orientation val="minMax"/>
        </c:scaling>
        <c:delete val="1"/>
        <c:axPos val="b"/>
        <c:numFmt formatCode="General" sourceLinked="1"/>
        <c:majorTickMark val="none"/>
        <c:minorTickMark val="none"/>
        <c:tickLblPos val="none"/>
        <c:crossAx val="404168312"/>
        <c:crosses val="autoZero"/>
        <c:auto val="1"/>
        <c:lblAlgn val="ctr"/>
        <c:lblOffset val="100"/>
        <c:noMultiLvlLbl val="1"/>
      </c:catAx>
      <c:valAx>
        <c:axId val="404168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16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8157</c:v>
                </c:pt>
                <c:pt idx="1">
                  <c:v>7802</c:v>
                </c:pt>
                <c:pt idx="2">
                  <c:v>7149</c:v>
                </c:pt>
                <c:pt idx="3">
                  <c:v>7322</c:v>
                </c:pt>
                <c:pt idx="4">
                  <c:v>7668</c:v>
                </c:pt>
              </c:numCache>
            </c:numRef>
          </c:val>
          <c:extLst xmlns:c16r2="http://schemas.microsoft.com/office/drawing/2015/06/chart">
            <c:ext xmlns:c16="http://schemas.microsoft.com/office/drawing/2014/chart" uri="{C3380CC4-5D6E-409C-BE32-E72D297353CC}">
              <c16:uniqueId val="{00000000-C7CD-459F-A630-8A1BBE51DAC7}"/>
            </c:ext>
          </c:extLst>
        </c:ser>
        <c:dLbls>
          <c:showLegendKey val="0"/>
          <c:showVal val="0"/>
          <c:showCatName val="0"/>
          <c:showSerName val="0"/>
          <c:showPercent val="0"/>
          <c:showBubbleSize val="0"/>
        </c:dLbls>
        <c:gapWidth val="150"/>
        <c:axId val="406045792"/>
        <c:axId val="40533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xmlns:c16r2="http://schemas.microsoft.com/office/drawing/2015/06/chart">
            <c:ext xmlns:c16="http://schemas.microsoft.com/office/drawing/2014/chart" uri="{C3380CC4-5D6E-409C-BE32-E72D297353CC}">
              <c16:uniqueId val="{00000001-C7CD-459F-A630-8A1BBE51DAC7}"/>
            </c:ext>
          </c:extLst>
        </c:ser>
        <c:dLbls>
          <c:showLegendKey val="0"/>
          <c:showVal val="0"/>
          <c:showCatName val="0"/>
          <c:showSerName val="0"/>
          <c:showPercent val="0"/>
          <c:showBubbleSize val="0"/>
        </c:dLbls>
        <c:marker val="1"/>
        <c:smooth val="0"/>
        <c:axId val="406045792"/>
        <c:axId val="405337264"/>
      </c:lineChart>
      <c:catAx>
        <c:axId val="406045792"/>
        <c:scaling>
          <c:orientation val="minMax"/>
        </c:scaling>
        <c:delete val="1"/>
        <c:axPos val="b"/>
        <c:numFmt formatCode="General" sourceLinked="1"/>
        <c:majorTickMark val="none"/>
        <c:minorTickMark val="none"/>
        <c:tickLblPos val="none"/>
        <c:crossAx val="405337264"/>
        <c:crosses val="autoZero"/>
        <c:auto val="1"/>
        <c:lblAlgn val="ctr"/>
        <c:lblOffset val="100"/>
        <c:noMultiLvlLbl val="1"/>
      </c:catAx>
      <c:valAx>
        <c:axId val="405337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04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22380</c:v>
                </c:pt>
                <c:pt idx="1">
                  <c:v>21537</c:v>
                </c:pt>
                <c:pt idx="2">
                  <c:v>22248</c:v>
                </c:pt>
                <c:pt idx="3">
                  <c:v>23040</c:v>
                </c:pt>
                <c:pt idx="4">
                  <c:v>23900</c:v>
                </c:pt>
              </c:numCache>
            </c:numRef>
          </c:val>
          <c:extLst xmlns:c16r2="http://schemas.microsoft.com/office/drawing/2015/06/chart">
            <c:ext xmlns:c16="http://schemas.microsoft.com/office/drawing/2014/chart" uri="{C3380CC4-5D6E-409C-BE32-E72D297353CC}">
              <c16:uniqueId val="{00000000-70E9-4B7B-80FC-318C59EB1F4B}"/>
            </c:ext>
          </c:extLst>
        </c:ser>
        <c:dLbls>
          <c:showLegendKey val="0"/>
          <c:showVal val="0"/>
          <c:showCatName val="0"/>
          <c:showSerName val="0"/>
          <c:showPercent val="0"/>
          <c:showBubbleSize val="0"/>
        </c:dLbls>
        <c:gapWidth val="150"/>
        <c:axId val="405337656"/>
        <c:axId val="40533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xmlns:c16r2="http://schemas.microsoft.com/office/drawing/2015/06/chart">
            <c:ext xmlns:c16="http://schemas.microsoft.com/office/drawing/2014/chart" uri="{C3380CC4-5D6E-409C-BE32-E72D297353CC}">
              <c16:uniqueId val="{00000001-70E9-4B7B-80FC-318C59EB1F4B}"/>
            </c:ext>
          </c:extLst>
        </c:ser>
        <c:dLbls>
          <c:showLegendKey val="0"/>
          <c:showVal val="0"/>
          <c:showCatName val="0"/>
          <c:showSerName val="0"/>
          <c:showPercent val="0"/>
          <c:showBubbleSize val="0"/>
        </c:dLbls>
        <c:marker val="1"/>
        <c:smooth val="0"/>
        <c:axId val="405337656"/>
        <c:axId val="405339224"/>
      </c:lineChart>
      <c:catAx>
        <c:axId val="405337656"/>
        <c:scaling>
          <c:orientation val="minMax"/>
        </c:scaling>
        <c:delete val="1"/>
        <c:axPos val="b"/>
        <c:numFmt formatCode="General" sourceLinked="1"/>
        <c:majorTickMark val="none"/>
        <c:minorTickMark val="none"/>
        <c:tickLblPos val="none"/>
        <c:crossAx val="405339224"/>
        <c:crosses val="autoZero"/>
        <c:auto val="1"/>
        <c:lblAlgn val="ctr"/>
        <c:lblOffset val="100"/>
        <c:noMultiLvlLbl val="1"/>
      </c:catAx>
      <c:valAx>
        <c:axId val="405339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33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33.200000000000003</c:v>
                </c:pt>
                <c:pt idx="1">
                  <c:v>0</c:v>
                </c:pt>
                <c:pt idx="2">
                  <c:v>2.2000000000000002</c:v>
                </c:pt>
                <c:pt idx="3">
                  <c:v>3</c:v>
                </c:pt>
                <c:pt idx="4">
                  <c:v>6.6</c:v>
                </c:pt>
              </c:numCache>
            </c:numRef>
          </c:val>
          <c:extLst xmlns:c16r2="http://schemas.microsoft.com/office/drawing/2015/06/chart">
            <c:ext xmlns:c16="http://schemas.microsoft.com/office/drawing/2014/chart" uri="{C3380CC4-5D6E-409C-BE32-E72D297353CC}">
              <c16:uniqueId val="{00000000-BDC4-4E6B-A696-761E0E590409}"/>
            </c:ext>
          </c:extLst>
        </c:ser>
        <c:dLbls>
          <c:showLegendKey val="0"/>
          <c:showVal val="0"/>
          <c:showCatName val="0"/>
          <c:showSerName val="0"/>
          <c:showPercent val="0"/>
          <c:showBubbleSize val="0"/>
        </c:dLbls>
        <c:gapWidth val="150"/>
        <c:axId val="404169488"/>
        <c:axId val="40416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xmlns:c16r2="http://schemas.microsoft.com/office/drawing/2015/06/chart">
            <c:ext xmlns:c16="http://schemas.microsoft.com/office/drawing/2014/chart" uri="{C3380CC4-5D6E-409C-BE32-E72D297353CC}">
              <c16:uniqueId val="{00000001-BDC4-4E6B-A696-761E0E590409}"/>
            </c:ext>
          </c:extLst>
        </c:ser>
        <c:dLbls>
          <c:showLegendKey val="0"/>
          <c:showVal val="0"/>
          <c:showCatName val="0"/>
          <c:showSerName val="0"/>
          <c:showPercent val="0"/>
          <c:showBubbleSize val="0"/>
        </c:dLbls>
        <c:marker val="1"/>
        <c:smooth val="0"/>
        <c:axId val="404169488"/>
        <c:axId val="404169880"/>
      </c:lineChart>
      <c:catAx>
        <c:axId val="404169488"/>
        <c:scaling>
          <c:orientation val="minMax"/>
        </c:scaling>
        <c:delete val="1"/>
        <c:axPos val="b"/>
        <c:numFmt formatCode="General" sourceLinked="1"/>
        <c:majorTickMark val="none"/>
        <c:minorTickMark val="none"/>
        <c:tickLblPos val="none"/>
        <c:crossAx val="404169880"/>
        <c:crosses val="autoZero"/>
        <c:auto val="1"/>
        <c:lblAlgn val="ctr"/>
        <c:lblOffset val="100"/>
        <c:noMultiLvlLbl val="1"/>
      </c:catAx>
      <c:valAx>
        <c:axId val="40416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16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66.400000000000006</c:v>
                </c:pt>
                <c:pt idx="1">
                  <c:v>64.400000000000006</c:v>
                </c:pt>
                <c:pt idx="2">
                  <c:v>64.599999999999994</c:v>
                </c:pt>
                <c:pt idx="3">
                  <c:v>61</c:v>
                </c:pt>
                <c:pt idx="4">
                  <c:v>63.5</c:v>
                </c:pt>
              </c:numCache>
            </c:numRef>
          </c:val>
          <c:extLst xmlns:c16r2="http://schemas.microsoft.com/office/drawing/2015/06/chart">
            <c:ext xmlns:c16="http://schemas.microsoft.com/office/drawing/2014/chart" uri="{C3380CC4-5D6E-409C-BE32-E72D297353CC}">
              <c16:uniqueId val="{00000000-41D9-4A6B-A92B-5C4864B8BB63}"/>
            </c:ext>
          </c:extLst>
        </c:ser>
        <c:dLbls>
          <c:showLegendKey val="0"/>
          <c:showVal val="0"/>
          <c:showCatName val="0"/>
          <c:showSerName val="0"/>
          <c:showPercent val="0"/>
          <c:showBubbleSize val="0"/>
        </c:dLbls>
        <c:gapWidth val="150"/>
        <c:axId val="404170664"/>
        <c:axId val="4041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xmlns:c16r2="http://schemas.microsoft.com/office/drawing/2015/06/chart">
            <c:ext xmlns:c16="http://schemas.microsoft.com/office/drawing/2014/chart" uri="{C3380CC4-5D6E-409C-BE32-E72D297353CC}">
              <c16:uniqueId val="{00000001-41D9-4A6B-A92B-5C4864B8BB63}"/>
            </c:ext>
          </c:extLst>
        </c:ser>
        <c:dLbls>
          <c:showLegendKey val="0"/>
          <c:showVal val="0"/>
          <c:showCatName val="0"/>
          <c:showSerName val="0"/>
          <c:showPercent val="0"/>
          <c:showBubbleSize val="0"/>
        </c:dLbls>
        <c:marker val="1"/>
        <c:smooth val="0"/>
        <c:axId val="404170664"/>
        <c:axId val="404167136"/>
      </c:lineChart>
      <c:catAx>
        <c:axId val="404170664"/>
        <c:scaling>
          <c:orientation val="minMax"/>
        </c:scaling>
        <c:delete val="1"/>
        <c:axPos val="b"/>
        <c:numFmt formatCode="General" sourceLinked="1"/>
        <c:majorTickMark val="none"/>
        <c:minorTickMark val="none"/>
        <c:tickLblPos val="none"/>
        <c:crossAx val="404167136"/>
        <c:crosses val="autoZero"/>
        <c:auto val="1"/>
        <c:lblAlgn val="ctr"/>
        <c:lblOffset val="100"/>
        <c:noMultiLvlLbl val="1"/>
      </c:catAx>
      <c:valAx>
        <c:axId val="404167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17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100.2</c:v>
                </c:pt>
                <c:pt idx="1">
                  <c:v>100.1</c:v>
                </c:pt>
                <c:pt idx="2">
                  <c:v>98.5</c:v>
                </c:pt>
                <c:pt idx="3">
                  <c:v>99.6</c:v>
                </c:pt>
                <c:pt idx="4">
                  <c:v>97.7</c:v>
                </c:pt>
              </c:numCache>
            </c:numRef>
          </c:val>
          <c:extLst xmlns:c16r2="http://schemas.microsoft.com/office/drawing/2015/06/chart">
            <c:ext xmlns:c16="http://schemas.microsoft.com/office/drawing/2014/chart" uri="{C3380CC4-5D6E-409C-BE32-E72D297353CC}">
              <c16:uniqueId val="{00000000-A36B-4C12-A5D3-A5CE731F83A3}"/>
            </c:ext>
          </c:extLst>
        </c:ser>
        <c:dLbls>
          <c:showLegendKey val="0"/>
          <c:showVal val="0"/>
          <c:showCatName val="0"/>
          <c:showSerName val="0"/>
          <c:showPercent val="0"/>
          <c:showBubbleSize val="0"/>
        </c:dLbls>
        <c:gapWidth val="150"/>
        <c:axId val="406041088"/>
        <c:axId val="4060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xmlns:c16r2="http://schemas.microsoft.com/office/drawing/2015/06/chart">
            <c:ext xmlns:c16="http://schemas.microsoft.com/office/drawing/2014/chart" uri="{C3380CC4-5D6E-409C-BE32-E72D297353CC}">
              <c16:uniqueId val="{00000001-A36B-4C12-A5D3-A5CE731F83A3}"/>
            </c:ext>
          </c:extLst>
        </c:ser>
        <c:dLbls>
          <c:showLegendKey val="0"/>
          <c:showVal val="0"/>
          <c:showCatName val="0"/>
          <c:showSerName val="0"/>
          <c:showPercent val="0"/>
          <c:showBubbleSize val="0"/>
        </c:dLbls>
        <c:marker val="1"/>
        <c:smooth val="0"/>
        <c:axId val="406041088"/>
        <c:axId val="406038736"/>
      </c:lineChart>
      <c:catAx>
        <c:axId val="406041088"/>
        <c:scaling>
          <c:orientation val="minMax"/>
        </c:scaling>
        <c:delete val="1"/>
        <c:axPos val="b"/>
        <c:numFmt formatCode="General" sourceLinked="1"/>
        <c:majorTickMark val="none"/>
        <c:minorTickMark val="none"/>
        <c:tickLblPos val="none"/>
        <c:crossAx val="406038736"/>
        <c:crosses val="autoZero"/>
        <c:auto val="1"/>
        <c:lblAlgn val="ctr"/>
        <c:lblOffset val="100"/>
        <c:noMultiLvlLbl val="1"/>
      </c:catAx>
      <c:valAx>
        <c:axId val="40603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604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66.599999999999994</c:v>
                </c:pt>
                <c:pt idx="1">
                  <c:v>67.599999999999994</c:v>
                </c:pt>
                <c:pt idx="2">
                  <c:v>68.400000000000006</c:v>
                </c:pt>
                <c:pt idx="3">
                  <c:v>70.2</c:v>
                </c:pt>
                <c:pt idx="4">
                  <c:v>72.400000000000006</c:v>
                </c:pt>
              </c:numCache>
            </c:numRef>
          </c:val>
          <c:extLst xmlns:c16r2="http://schemas.microsoft.com/office/drawing/2015/06/chart">
            <c:ext xmlns:c16="http://schemas.microsoft.com/office/drawing/2014/chart" uri="{C3380CC4-5D6E-409C-BE32-E72D297353CC}">
              <c16:uniqueId val="{00000000-3838-4A93-8DDC-63F4FCC2AE83}"/>
            </c:ext>
          </c:extLst>
        </c:ser>
        <c:dLbls>
          <c:showLegendKey val="0"/>
          <c:showVal val="0"/>
          <c:showCatName val="0"/>
          <c:showSerName val="0"/>
          <c:showPercent val="0"/>
          <c:showBubbleSize val="0"/>
        </c:dLbls>
        <c:gapWidth val="150"/>
        <c:axId val="406041872"/>
        <c:axId val="40604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xmlns:c16r2="http://schemas.microsoft.com/office/drawing/2015/06/chart">
            <c:ext xmlns:c16="http://schemas.microsoft.com/office/drawing/2014/chart" uri="{C3380CC4-5D6E-409C-BE32-E72D297353CC}">
              <c16:uniqueId val="{00000001-3838-4A93-8DDC-63F4FCC2AE83}"/>
            </c:ext>
          </c:extLst>
        </c:ser>
        <c:dLbls>
          <c:showLegendKey val="0"/>
          <c:showVal val="0"/>
          <c:showCatName val="0"/>
          <c:showSerName val="0"/>
          <c:showPercent val="0"/>
          <c:showBubbleSize val="0"/>
        </c:dLbls>
        <c:marker val="1"/>
        <c:smooth val="0"/>
        <c:axId val="406041872"/>
        <c:axId val="406043048"/>
      </c:lineChart>
      <c:catAx>
        <c:axId val="406041872"/>
        <c:scaling>
          <c:orientation val="minMax"/>
        </c:scaling>
        <c:delete val="1"/>
        <c:axPos val="b"/>
        <c:numFmt formatCode="General" sourceLinked="1"/>
        <c:majorTickMark val="none"/>
        <c:minorTickMark val="none"/>
        <c:tickLblPos val="none"/>
        <c:crossAx val="406043048"/>
        <c:crosses val="autoZero"/>
        <c:auto val="1"/>
        <c:lblAlgn val="ctr"/>
        <c:lblOffset val="100"/>
        <c:noMultiLvlLbl val="1"/>
      </c:catAx>
      <c:valAx>
        <c:axId val="40604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04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c:v>
                </c:pt>
                <c:pt idx="1">
                  <c:v>72.900000000000006</c:v>
                </c:pt>
                <c:pt idx="2">
                  <c:v>69.2</c:v>
                </c:pt>
                <c:pt idx="3">
                  <c:v>70.900000000000006</c:v>
                </c:pt>
                <c:pt idx="4">
                  <c:v>74</c:v>
                </c:pt>
              </c:numCache>
            </c:numRef>
          </c:val>
          <c:extLst xmlns:c16r2="http://schemas.microsoft.com/office/drawing/2015/06/chart">
            <c:ext xmlns:c16="http://schemas.microsoft.com/office/drawing/2014/chart" uri="{C3380CC4-5D6E-409C-BE32-E72D297353CC}">
              <c16:uniqueId val="{00000000-8100-4BA2-B9A7-0704A0A5F6C9}"/>
            </c:ext>
          </c:extLst>
        </c:ser>
        <c:dLbls>
          <c:showLegendKey val="0"/>
          <c:showVal val="0"/>
          <c:showCatName val="0"/>
          <c:showSerName val="0"/>
          <c:showPercent val="0"/>
          <c:showBubbleSize val="0"/>
        </c:dLbls>
        <c:gapWidth val="150"/>
        <c:axId val="406039520"/>
        <c:axId val="40604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xmlns:c16r2="http://schemas.microsoft.com/office/drawing/2015/06/chart">
            <c:ext xmlns:c16="http://schemas.microsoft.com/office/drawing/2014/chart" uri="{C3380CC4-5D6E-409C-BE32-E72D297353CC}">
              <c16:uniqueId val="{00000001-8100-4BA2-B9A7-0704A0A5F6C9}"/>
            </c:ext>
          </c:extLst>
        </c:ser>
        <c:dLbls>
          <c:showLegendKey val="0"/>
          <c:showVal val="0"/>
          <c:showCatName val="0"/>
          <c:showSerName val="0"/>
          <c:showPercent val="0"/>
          <c:showBubbleSize val="0"/>
        </c:dLbls>
        <c:marker val="1"/>
        <c:smooth val="0"/>
        <c:axId val="406039520"/>
        <c:axId val="406046184"/>
      </c:lineChart>
      <c:catAx>
        <c:axId val="406039520"/>
        <c:scaling>
          <c:orientation val="minMax"/>
        </c:scaling>
        <c:delete val="1"/>
        <c:axPos val="b"/>
        <c:numFmt formatCode="General" sourceLinked="1"/>
        <c:majorTickMark val="none"/>
        <c:minorTickMark val="none"/>
        <c:tickLblPos val="none"/>
        <c:crossAx val="406046184"/>
        <c:crosses val="autoZero"/>
        <c:auto val="1"/>
        <c:lblAlgn val="ctr"/>
        <c:lblOffset val="100"/>
        <c:noMultiLvlLbl val="1"/>
      </c:catAx>
      <c:valAx>
        <c:axId val="406046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03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48163070</c:v>
                </c:pt>
                <c:pt idx="1">
                  <c:v>48957814</c:v>
                </c:pt>
                <c:pt idx="2">
                  <c:v>50171116</c:v>
                </c:pt>
                <c:pt idx="3">
                  <c:v>50335279</c:v>
                </c:pt>
                <c:pt idx="4">
                  <c:v>50480605</c:v>
                </c:pt>
              </c:numCache>
            </c:numRef>
          </c:val>
          <c:extLst xmlns:c16r2="http://schemas.microsoft.com/office/drawing/2015/06/chart">
            <c:ext xmlns:c16="http://schemas.microsoft.com/office/drawing/2014/chart" uri="{C3380CC4-5D6E-409C-BE32-E72D297353CC}">
              <c16:uniqueId val="{00000000-1288-4839-B7C3-EA08BBAE8AEE}"/>
            </c:ext>
          </c:extLst>
        </c:ser>
        <c:dLbls>
          <c:showLegendKey val="0"/>
          <c:showVal val="0"/>
          <c:showCatName val="0"/>
          <c:showSerName val="0"/>
          <c:showPercent val="0"/>
          <c:showBubbleSize val="0"/>
        </c:dLbls>
        <c:gapWidth val="150"/>
        <c:axId val="406040304"/>
        <c:axId val="4060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xmlns:c16r2="http://schemas.microsoft.com/office/drawing/2015/06/chart">
            <c:ext xmlns:c16="http://schemas.microsoft.com/office/drawing/2014/chart" uri="{C3380CC4-5D6E-409C-BE32-E72D297353CC}">
              <c16:uniqueId val="{00000001-1288-4839-B7C3-EA08BBAE8AEE}"/>
            </c:ext>
          </c:extLst>
        </c:ser>
        <c:dLbls>
          <c:showLegendKey val="0"/>
          <c:showVal val="0"/>
          <c:showCatName val="0"/>
          <c:showSerName val="0"/>
          <c:showPercent val="0"/>
          <c:showBubbleSize val="0"/>
        </c:dLbls>
        <c:marker val="1"/>
        <c:smooth val="0"/>
        <c:axId val="406040304"/>
        <c:axId val="406044224"/>
      </c:lineChart>
      <c:catAx>
        <c:axId val="406040304"/>
        <c:scaling>
          <c:orientation val="minMax"/>
        </c:scaling>
        <c:delete val="1"/>
        <c:axPos val="b"/>
        <c:numFmt formatCode="General" sourceLinked="1"/>
        <c:majorTickMark val="none"/>
        <c:minorTickMark val="none"/>
        <c:tickLblPos val="none"/>
        <c:crossAx val="406044224"/>
        <c:crosses val="autoZero"/>
        <c:auto val="1"/>
        <c:lblAlgn val="ctr"/>
        <c:lblOffset val="100"/>
        <c:noMultiLvlLbl val="1"/>
      </c:catAx>
      <c:valAx>
        <c:axId val="406044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604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13.9</c:v>
                </c:pt>
                <c:pt idx="1">
                  <c:v>13.3</c:v>
                </c:pt>
                <c:pt idx="2">
                  <c:v>13.5</c:v>
                </c:pt>
                <c:pt idx="3">
                  <c:v>12.9</c:v>
                </c:pt>
                <c:pt idx="4">
                  <c:v>13</c:v>
                </c:pt>
              </c:numCache>
            </c:numRef>
          </c:val>
          <c:extLst xmlns:c16r2="http://schemas.microsoft.com/office/drawing/2015/06/chart">
            <c:ext xmlns:c16="http://schemas.microsoft.com/office/drawing/2014/chart" uri="{C3380CC4-5D6E-409C-BE32-E72D297353CC}">
              <c16:uniqueId val="{00000000-BDF7-4B0B-8019-02814BE831B2}"/>
            </c:ext>
          </c:extLst>
        </c:ser>
        <c:dLbls>
          <c:showLegendKey val="0"/>
          <c:showVal val="0"/>
          <c:showCatName val="0"/>
          <c:showSerName val="0"/>
          <c:showPercent val="0"/>
          <c:showBubbleSize val="0"/>
        </c:dLbls>
        <c:gapWidth val="150"/>
        <c:axId val="406039912"/>
        <c:axId val="40604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xmlns:c16r2="http://schemas.microsoft.com/office/drawing/2015/06/chart">
            <c:ext xmlns:c16="http://schemas.microsoft.com/office/drawing/2014/chart" uri="{C3380CC4-5D6E-409C-BE32-E72D297353CC}">
              <c16:uniqueId val="{00000001-BDF7-4B0B-8019-02814BE831B2}"/>
            </c:ext>
          </c:extLst>
        </c:ser>
        <c:dLbls>
          <c:showLegendKey val="0"/>
          <c:showVal val="0"/>
          <c:showCatName val="0"/>
          <c:showSerName val="0"/>
          <c:showPercent val="0"/>
          <c:showBubbleSize val="0"/>
        </c:dLbls>
        <c:marker val="1"/>
        <c:smooth val="0"/>
        <c:axId val="406039912"/>
        <c:axId val="406040696"/>
      </c:lineChart>
      <c:catAx>
        <c:axId val="406039912"/>
        <c:scaling>
          <c:orientation val="minMax"/>
        </c:scaling>
        <c:delete val="1"/>
        <c:axPos val="b"/>
        <c:numFmt formatCode="General" sourceLinked="1"/>
        <c:majorTickMark val="none"/>
        <c:minorTickMark val="none"/>
        <c:tickLblPos val="none"/>
        <c:crossAx val="406040696"/>
        <c:crosses val="autoZero"/>
        <c:auto val="1"/>
        <c:lblAlgn val="ctr"/>
        <c:lblOffset val="100"/>
        <c:noMultiLvlLbl val="1"/>
      </c:catAx>
      <c:valAx>
        <c:axId val="40604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03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86.8</c:v>
                </c:pt>
                <c:pt idx="1">
                  <c:v>90.3</c:v>
                </c:pt>
                <c:pt idx="2">
                  <c:v>90.1</c:v>
                </c:pt>
                <c:pt idx="3">
                  <c:v>96.1</c:v>
                </c:pt>
                <c:pt idx="4">
                  <c:v>92.8</c:v>
                </c:pt>
              </c:numCache>
            </c:numRef>
          </c:val>
          <c:extLst xmlns:c16r2="http://schemas.microsoft.com/office/drawing/2015/06/chart">
            <c:ext xmlns:c16="http://schemas.microsoft.com/office/drawing/2014/chart" uri="{C3380CC4-5D6E-409C-BE32-E72D297353CC}">
              <c16:uniqueId val="{00000000-BE76-4CF1-B24A-39C9B0BDEA15}"/>
            </c:ext>
          </c:extLst>
        </c:ser>
        <c:dLbls>
          <c:showLegendKey val="0"/>
          <c:showVal val="0"/>
          <c:showCatName val="0"/>
          <c:showSerName val="0"/>
          <c:showPercent val="0"/>
          <c:showBubbleSize val="0"/>
        </c:dLbls>
        <c:gapWidth val="150"/>
        <c:axId val="406042264"/>
        <c:axId val="4060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xmlns:c16r2="http://schemas.microsoft.com/office/drawing/2015/06/chart">
            <c:ext xmlns:c16="http://schemas.microsoft.com/office/drawing/2014/chart" uri="{C3380CC4-5D6E-409C-BE32-E72D297353CC}">
              <c16:uniqueId val="{00000001-BE76-4CF1-B24A-39C9B0BDEA15}"/>
            </c:ext>
          </c:extLst>
        </c:ser>
        <c:dLbls>
          <c:showLegendKey val="0"/>
          <c:showVal val="0"/>
          <c:showCatName val="0"/>
          <c:showSerName val="0"/>
          <c:showPercent val="0"/>
          <c:showBubbleSize val="0"/>
        </c:dLbls>
        <c:marker val="1"/>
        <c:smooth val="0"/>
        <c:axId val="406042264"/>
        <c:axId val="406045008"/>
      </c:lineChart>
      <c:catAx>
        <c:axId val="406042264"/>
        <c:scaling>
          <c:orientation val="minMax"/>
        </c:scaling>
        <c:delete val="1"/>
        <c:axPos val="b"/>
        <c:numFmt formatCode="General" sourceLinked="1"/>
        <c:majorTickMark val="none"/>
        <c:minorTickMark val="none"/>
        <c:tickLblPos val="none"/>
        <c:crossAx val="406045008"/>
        <c:crosses val="autoZero"/>
        <c:auto val="1"/>
        <c:lblAlgn val="ctr"/>
        <c:lblOffset val="100"/>
        <c:noMultiLvlLbl val="1"/>
      </c:catAx>
      <c:valAx>
        <c:axId val="406045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604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Z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山形県西川町　町立病院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5249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4439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100.2</v>
      </c>
      <c r="Q33" s="130"/>
      <c r="R33" s="130"/>
      <c r="S33" s="130"/>
      <c r="T33" s="130"/>
      <c r="U33" s="130"/>
      <c r="V33" s="130"/>
      <c r="W33" s="130"/>
      <c r="X33" s="130"/>
      <c r="Y33" s="130"/>
      <c r="Z33" s="130"/>
      <c r="AA33" s="130"/>
      <c r="AB33" s="130"/>
      <c r="AC33" s="130"/>
      <c r="AD33" s="131"/>
      <c r="AE33" s="129">
        <f>データ!AI7</f>
        <v>100.1</v>
      </c>
      <c r="AF33" s="130"/>
      <c r="AG33" s="130"/>
      <c r="AH33" s="130"/>
      <c r="AI33" s="130"/>
      <c r="AJ33" s="130"/>
      <c r="AK33" s="130"/>
      <c r="AL33" s="130"/>
      <c r="AM33" s="130"/>
      <c r="AN33" s="130"/>
      <c r="AO33" s="130"/>
      <c r="AP33" s="130"/>
      <c r="AQ33" s="130"/>
      <c r="AR33" s="130"/>
      <c r="AS33" s="131"/>
      <c r="AT33" s="129">
        <f>データ!AJ7</f>
        <v>98.5</v>
      </c>
      <c r="AU33" s="130"/>
      <c r="AV33" s="130"/>
      <c r="AW33" s="130"/>
      <c r="AX33" s="130"/>
      <c r="AY33" s="130"/>
      <c r="AZ33" s="130"/>
      <c r="BA33" s="130"/>
      <c r="BB33" s="130"/>
      <c r="BC33" s="130"/>
      <c r="BD33" s="130"/>
      <c r="BE33" s="130"/>
      <c r="BF33" s="130"/>
      <c r="BG33" s="130"/>
      <c r="BH33" s="131"/>
      <c r="BI33" s="129">
        <f>データ!AK7</f>
        <v>99.6</v>
      </c>
      <c r="BJ33" s="130"/>
      <c r="BK33" s="130"/>
      <c r="BL33" s="130"/>
      <c r="BM33" s="130"/>
      <c r="BN33" s="130"/>
      <c r="BO33" s="130"/>
      <c r="BP33" s="130"/>
      <c r="BQ33" s="130"/>
      <c r="BR33" s="130"/>
      <c r="BS33" s="130"/>
      <c r="BT33" s="130"/>
      <c r="BU33" s="130"/>
      <c r="BV33" s="130"/>
      <c r="BW33" s="131"/>
      <c r="BX33" s="129">
        <f>データ!AL7</f>
        <v>97.7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66.400000000000006</v>
      </c>
      <c r="DE33" s="130"/>
      <c r="DF33" s="130"/>
      <c r="DG33" s="130"/>
      <c r="DH33" s="130"/>
      <c r="DI33" s="130"/>
      <c r="DJ33" s="130"/>
      <c r="DK33" s="130"/>
      <c r="DL33" s="130"/>
      <c r="DM33" s="130"/>
      <c r="DN33" s="130"/>
      <c r="DO33" s="130"/>
      <c r="DP33" s="130"/>
      <c r="DQ33" s="130"/>
      <c r="DR33" s="131"/>
      <c r="DS33" s="129">
        <f>データ!AT7</f>
        <v>64.400000000000006</v>
      </c>
      <c r="DT33" s="130"/>
      <c r="DU33" s="130"/>
      <c r="DV33" s="130"/>
      <c r="DW33" s="130"/>
      <c r="DX33" s="130"/>
      <c r="DY33" s="130"/>
      <c r="DZ33" s="130"/>
      <c r="EA33" s="130"/>
      <c r="EB33" s="130"/>
      <c r="EC33" s="130"/>
      <c r="ED33" s="130"/>
      <c r="EE33" s="130"/>
      <c r="EF33" s="130"/>
      <c r="EG33" s="131"/>
      <c r="EH33" s="129">
        <f>データ!AU7</f>
        <v>64.599999999999994</v>
      </c>
      <c r="EI33" s="130"/>
      <c r="EJ33" s="130"/>
      <c r="EK33" s="130"/>
      <c r="EL33" s="130"/>
      <c r="EM33" s="130"/>
      <c r="EN33" s="130"/>
      <c r="EO33" s="130"/>
      <c r="EP33" s="130"/>
      <c r="EQ33" s="130"/>
      <c r="ER33" s="130"/>
      <c r="ES33" s="130"/>
      <c r="ET33" s="130"/>
      <c r="EU33" s="130"/>
      <c r="EV33" s="131"/>
      <c r="EW33" s="129">
        <f>データ!AV7</f>
        <v>61</v>
      </c>
      <c r="EX33" s="130"/>
      <c r="EY33" s="130"/>
      <c r="EZ33" s="130"/>
      <c r="FA33" s="130"/>
      <c r="FB33" s="130"/>
      <c r="FC33" s="130"/>
      <c r="FD33" s="130"/>
      <c r="FE33" s="130"/>
      <c r="FF33" s="130"/>
      <c r="FG33" s="130"/>
      <c r="FH33" s="130"/>
      <c r="FI33" s="130"/>
      <c r="FJ33" s="130"/>
      <c r="FK33" s="131"/>
      <c r="FL33" s="129">
        <f>データ!AW7</f>
        <v>63.5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33.200000000000003</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2.2000000000000002</v>
      </c>
      <c r="HW33" s="130"/>
      <c r="HX33" s="130"/>
      <c r="HY33" s="130"/>
      <c r="HZ33" s="130"/>
      <c r="IA33" s="130"/>
      <c r="IB33" s="130"/>
      <c r="IC33" s="130"/>
      <c r="ID33" s="130"/>
      <c r="IE33" s="130"/>
      <c r="IF33" s="130"/>
      <c r="IG33" s="130"/>
      <c r="IH33" s="130"/>
      <c r="II33" s="130"/>
      <c r="IJ33" s="131"/>
      <c r="IK33" s="129">
        <f>データ!BG7</f>
        <v>3</v>
      </c>
      <c r="IL33" s="130"/>
      <c r="IM33" s="130"/>
      <c r="IN33" s="130"/>
      <c r="IO33" s="130"/>
      <c r="IP33" s="130"/>
      <c r="IQ33" s="130"/>
      <c r="IR33" s="130"/>
      <c r="IS33" s="130"/>
      <c r="IT33" s="130"/>
      <c r="IU33" s="130"/>
      <c r="IV33" s="130"/>
      <c r="IW33" s="130"/>
      <c r="IX33" s="130"/>
      <c r="IY33" s="131"/>
      <c r="IZ33" s="129">
        <f>データ!BH7</f>
        <v>6.6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39.9</v>
      </c>
      <c r="KG33" s="130"/>
      <c r="KH33" s="130"/>
      <c r="KI33" s="130"/>
      <c r="KJ33" s="130"/>
      <c r="KK33" s="130"/>
      <c r="KL33" s="130"/>
      <c r="KM33" s="130"/>
      <c r="KN33" s="130"/>
      <c r="KO33" s="130"/>
      <c r="KP33" s="130"/>
      <c r="KQ33" s="130"/>
      <c r="KR33" s="130"/>
      <c r="KS33" s="130"/>
      <c r="KT33" s="131"/>
      <c r="KU33" s="129">
        <f>データ!BP7</f>
        <v>40</v>
      </c>
      <c r="KV33" s="130"/>
      <c r="KW33" s="130"/>
      <c r="KX33" s="130"/>
      <c r="KY33" s="130"/>
      <c r="KZ33" s="130"/>
      <c r="LA33" s="130"/>
      <c r="LB33" s="130"/>
      <c r="LC33" s="130"/>
      <c r="LD33" s="130"/>
      <c r="LE33" s="130"/>
      <c r="LF33" s="130"/>
      <c r="LG33" s="130"/>
      <c r="LH33" s="130"/>
      <c r="LI33" s="131"/>
      <c r="LJ33" s="129">
        <f>データ!BQ7</f>
        <v>42.3</v>
      </c>
      <c r="LK33" s="130"/>
      <c r="LL33" s="130"/>
      <c r="LM33" s="130"/>
      <c r="LN33" s="130"/>
      <c r="LO33" s="130"/>
      <c r="LP33" s="130"/>
      <c r="LQ33" s="130"/>
      <c r="LR33" s="130"/>
      <c r="LS33" s="130"/>
      <c r="LT33" s="130"/>
      <c r="LU33" s="130"/>
      <c r="LV33" s="130"/>
      <c r="LW33" s="130"/>
      <c r="LX33" s="131"/>
      <c r="LY33" s="129">
        <f>データ!BR7</f>
        <v>40.5</v>
      </c>
      <c r="LZ33" s="130"/>
      <c r="MA33" s="130"/>
      <c r="MB33" s="130"/>
      <c r="MC33" s="130"/>
      <c r="MD33" s="130"/>
      <c r="ME33" s="130"/>
      <c r="MF33" s="130"/>
      <c r="MG33" s="130"/>
      <c r="MH33" s="130"/>
      <c r="MI33" s="130"/>
      <c r="MJ33" s="130"/>
      <c r="MK33" s="130"/>
      <c r="ML33" s="130"/>
      <c r="MM33" s="131"/>
      <c r="MN33" s="129">
        <f>データ!BS7</f>
        <v>43.6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185</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61" t="s">
        <v>186</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128" t="s">
        <v>56</v>
      </c>
      <c r="H55" s="128"/>
      <c r="I55" s="128"/>
      <c r="J55" s="128"/>
      <c r="K55" s="128"/>
      <c r="L55" s="128"/>
      <c r="M55" s="128"/>
      <c r="N55" s="128"/>
      <c r="O55" s="128"/>
      <c r="P55" s="138">
        <f>データ!BZ7</f>
        <v>22380</v>
      </c>
      <c r="Q55" s="139"/>
      <c r="R55" s="139"/>
      <c r="S55" s="139"/>
      <c r="T55" s="139"/>
      <c r="U55" s="139"/>
      <c r="V55" s="139"/>
      <c r="W55" s="139"/>
      <c r="X55" s="139"/>
      <c r="Y55" s="139"/>
      <c r="Z55" s="139"/>
      <c r="AA55" s="139"/>
      <c r="AB55" s="139"/>
      <c r="AC55" s="139"/>
      <c r="AD55" s="140"/>
      <c r="AE55" s="138">
        <f>データ!CA7</f>
        <v>21537</v>
      </c>
      <c r="AF55" s="139"/>
      <c r="AG55" s="139"/>
      <c r="AH55" s="139"/>
      <c r="AI55" s="139"/>
      <c r="AJ55" s="139"/>
      <c r="AK55" s="139"/>
      <c r="AL55" s="139"/>
      <c r="AM55" s="139"/>
      <c r="AN55" s="139"/>
      <c r="AO55" s="139"/>
      <c r="AP55" s="139"/>
      <c r="AQ55" s="139"/>
      <c r="AR55" s="139"/>
      <c r="AS55" s="140"/>
      <c r="AT55" s="138">
        <f>データ!CB7</f>
        <v>22248</v>
      </c>
      <c r="AU55" s="139"/>
      <c r="AV55" s="139"/>
      <c r="AW55" s="139"/>
      <c r="AX55" s="139"/>
      <c r="AY55" s="139"/>
      <c r="AZ55" s="139"/>
      <c r="BA55" s="139"/>
      <c r="BB55" s="139"/>
      <c r="BC55" s="139"/>
      <c r="BD55" s="139"/>
      <c r="BE55" s="139"/>
      <c r="BF55" s="139"/>
      <c r="BG55" s="139"/>
      <c r="BH55" s="140"/>
      <c r="BI55" s="138">
        <f>データ!CC7</f>
        <v>23040</v>
      </c>
      <c r="BJ55" s="139"/>
      <c r="BK55" s="139"/>
      <c r="BL55" s="139"/>
      <c r="BM55" s="139"/>
      <c r="BN55" s="139"/>
      <c r="BO55" s="139"/>
      <c r="BP55" s="139"/>
      <c r="BQ55" s="139"/>
      <c r="BR55" s="139"/>
      <c r="BS55" s="139"/>
      <c r="BT55" s="139"/>
      <c r="BU55" s="139"/>
      <c r="BV55" s="139"/>
      <c r="BW55" s="140"/>
      <c r="BX55" s="138">
        <f>データ!CD7</f>
        <v>23900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8157</v>
      </c>
      <c r="DE55" s="139"/>
      <c r="DF55" s="139"/>
      <c r="DG55" s="139"/>
      <c r="DH55" s="139"/>
      <c r="DI55" s="139"/>
      <c r="DJ55" s="139"/>
      <c r="DK55" s="139"/>
      <c r="DL55" s="139"/>
      <c r="DM55" s="139"/>
      <c r="DN55" s="139"/>
      <c r="DO55" s="139"/>
      <c r="DP55" s="139"/>
      <c r="DQ55" s="139"/>
      <c r="DR55" s="140"/>
      <c r="DS55" s="138">
        <f>データ!CL7</f>
        <v>7802</v>
      </c>
      <c r="DT55" s="139"/>
      <c r="DU55" s="139"/>
      <c r="DV55" s="139"/>
      <c r="DW55" s="139"/>
      <c r="DX55" s="139"/>
      <c r="DY55" s="139"/>
      <c r="DZ55" s="139"/>
      <c r="EA55" s="139"/>
      <c r="EB55" s="139"/>
      <c r="EC55" s="139"/>
      <c r="ED55" s="139"/>
      <c r="EE55" s="139"/>
      <c r="EF55" s="139"/>
      <c r="EG55" s="140"/>
      <c r="EH55" s="138">
        <f>データ!CM7</f>
        <v>7149</v>
      </c>
      <c r="EI55" s="139"/>
      <c r="EJ55" s="139"/>
      <c r="EK55" s="139"/>
      <c r="EL55" s="139"/>
      <c r="EM55" s="139"/>
      <c r="EN55" s="139"/>
      <c r="EO55" s="139"/>
      <c r="EP55" s="139"/>
      <c r="EQ55" s="139"/>
      <c r="ER55" s="139"/>
      <c r="ES55" s="139"/>
      <c r="ET55" s="139"/>
      <c r="EU55" s="139"/>
      <c r="EV55" s="140"/>
      <c r="EW55" s="138">
        <f>データ!CN7</f>
        <v>7322</v>
      </c>
      <c r="EX55" s="139"/>
      <c r="EY55" s="139"/>
      <c r="EZ55" s="139"/>
      <c r="FA55" s="139"/>
      <c r="FB55" s="139"/>
      <c r="FC55" s="139"/>
      <c r="FD55" s="139"/>
      <c r="FE55" s="139"/>
      <c r="FF55" s="139"/>
      <c r="FG55" s="139"/>
      <c r="FH55" s="139"/>
      <c r="FI55" s="139"/>
      <c r="FJ55" s="139"/>
      <c r="FK55" s="140"/>
      <c r="FL55" s="138">
        <f>データ!CO7</f>
        <v>7668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86.8</v>
      </c>
      <c r="GS55" s="130"/>
      <c r="GT55" s="130"/>
      <c r="GU55" s="130"/>
      <c r="GV55" s="130"/>
      <c r="GW55" s="130"/>
      <c r="GX55" s="130"/>
      <c r="GY55" s="130"/>
      <c r="GZ55" s="130"/>
      <c r="HA55" s="130"/>
      <c r="HB55" s="130"/>
      <c r="HC55" s="130"/>
      <c r="HD55" s="130"/>
      <c r="HE55" s="130"/>
      <c r="HF55" s="131"/>
      <c r="HG55" s="129">
        <f>データ!CW7</f>
        <v>90.3</v>
      </c>
      <c r="HH55" s="130"/>
      <c r="HI55" s="130"/>
      <c r="HJ55" s="130"/>
      <c r="HK55" s="130"/>
      <c r="HL55" s="130"/>
      <c r="HM55" s="130"/>
      <c r="HN55" s="130"/>
      <c r="HO55" s="130"/>
      <c r="HP55" s="130"/>
      <c r="HQ55" s="130"/>
      <c r="HR55" s="130"/>
      <c r="HS55" s="130"/>
      <c r="HT55" s="130"/>
      <c r="HU55" s="131"/>
      <c r="HV55" s="129">
        <f>データ!CX7</f>
        <v>90.1</v>
      </c>
      <c r="HW55" s="130"/>
      <c r="HX55" s="130"/>
      <c r="HY55" s="130"/>
      <c r="HZ55" s="130"/>
      <c r="IA55" s="130"/>
      <c r="IB55" s="130"/>
      <c r="IC55" s="130"/>
      <c r="ID55" s="130"/>
      <c r="IE55" s="130"/>
      <c r="IF55" s="130"/>
      <c r="IG55" s="130"/>
      <c r="IH55" s="130"/>
      <c r="II55" s="130"/>
      <c r="IJ55" s="131"/>
      <c r="IK55" s="129">
        <f>データ!CY7</f>
        <v>96.1</v>
      </c>
      <c r="IL55" s="130"/>
      <c r="IM55" s="130"/>
      <c r="IN55" s="130"/>
      <c r="IO55" s="130"/>
      <c r="IP55" s="130"/>
      <c r="IQ55" s="130"/>
      <c r="IR55" s="130"/>
      <c r="IS55" s="130"/>
      <c r="IT55" s="130"/>
      <c r="IU55" s="130"/>
      <c r="IV55" s="130"/>
      <c r="IW55" s="130"/>
      <c r="IX55" s="130"/>
      <c r="IY55" s="131"/>
      <c r="IZ55" s="129">
        <f>データ!CZ7</f>
        <v>92.8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13.9</v>
      </c>
      <c r="KG55" s="130"/>
      <c r="KH55" s="130"/>
      <c r="KI55" s="130"/>
      <c r="KJ55" s="130"/>
      <c r="KK55" s="130"/>
      <c r="KL55" s="130"/>
      <c r="KM55" s="130"/>
      <c r="KN55" s="130"/>
      <c r="KO55" s="130"/>
      <c r="KP55" s="130"/>
      <c r="KQ55" s="130"/>
      <c r="KR55" s="130"/>
      <c r="KS55" s="130"/>
      <c r="KT55" s="131"/>
      <c r="KU55" s="129">
        <f>データ!DH7</f>
        <v>13.3</v>
      </c>
      <c r="KV55" s="130"/>
      <c r="KW55" s="130"/>
      <c r="KX55" s="130"/>
      <c r="KY55" s="130"/>
      <c r="KZ55" s="130"/>
      <c r="LA55" s="130"/>
      <c r="LB55" s="130"/>
      <c r="LC55" s="130"/>
      <c r="LD55" s="130"/>
      <c r="LE55" s="130"/>
      <c r="LF55" s="130"/>
      <c r="LG55" s="130"/>
      <c r="LH55" s="130"/>
      <c r="LI55" s="131"/>
      <c r="LJ55" s="129">
        <f>データ!DI7</f>
        <v>13.5</v>
      </c>
      <c r="LK55" s="130"/>
      <c r="LL55" s="130"/>
      <c r="LM55" s="130"/>
      <c r="LN55" s="130"/>
      <c r="LO55" s="130"/>
      <c r="LP55" s="130"/>
      <c r="LQ55" s="130"/>
      <c r="LR55" s="130"/>
      <c r="LS55" s="130"/>
      <c r="LT55" s="130"/>
      <c r="LU55" s="130"/>
      <c r="LV55" s="130"/>
      <c r="LW55" s="130"/>
      <c r="LX55" s="131"/>
      <c r="LY55" s="129">
        <f>データ!DJ7</f>
        <v>12.9</v>
      </c>
      <c r="LZ55" s="130"/>
      <c r="MA55" s="130"/>
      <c r="MB55" s="130"/>
      <c r="MC55" s="130"/>
      <c r="MD55" s="130"/>
      <c r="ME55" s="130"/>
      <c r="MF55" s="130"/>
      <c r="MG55" s="130"/>
      <c r="MH55" s="130"/>
      <c r="MI55" s="130"/>
      <c r="MJ55" s="130"/>
      <c r="MK55" s="130"/>
      <c r="ML55" s="130"/>
      <c r="MM55" s="131"/>
      <c r="MN55" s="129">
        <f>データ!DK7</f>
        <v>13</v>
      </c>
      <c r="MO55" s="130"/>
      <c r="MP55" s="130"/>
      <c r="MQ55" s="130"/>
      <c r="MR55" s="130"/>
      <c r="MS55" s="130"/>
      <c r="MT55" s="130"/>
      <c r="MU55" s="130"/>
      <c r="MV55" s="130"/>
      <c r="MW55" s="130"/>
      <c r="MX55" s="130"/>
      <c r="MY55" s="130"/>
      <c r="MZ55" s="130"/>
      <c r="NA55" s="130"/>
      <c r="NB55" s="131"/>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25136</v>
      </c>
      <c r="AU56" s="139"/>
      <c r="AV56" s="139"/>
      <c r="AW56" s="139"/>
      <c r="AX56" s="139"/>
      <c r="AY56" s="139"/>
      <c r="AZ56" s="139"/>
      <c r="BA56" s="139"/>
      <c r="BB56" s="139"/>
      <c r="BC56" s="139"/>
      <c r="BD56" s="139"/>
      <c r="BE56" s="139"/>
      <c r="BF56" s="139"/>
      <c r="BG56" s="139"/>
      <c r="BH56" s="140"/>
      <c r="BI56" s="138">
        <f>データ!CH7</f>
        <v>26485</v>
      </c>
      <c r="BJ56" s="139"/>
      <c r="BK56" s="139"/>
      <c r="BL56" s="139"/>
      <c r="BM56" s="139"/>
      <c r="BN56" s="139"/>
      <c r="BO56" s="139"/>
      <c r="BP56" s="139"/>
      <c r="BQ56" s="139"/>
      <c r="BR56" s="139"/>
      <c r="BS56" s="139"/>
      <c r="BT56" s="139"/>
      <c r="BU56" s="139"/>
      <c r="BV56" s="139"/>
      <c r="BW56" s="140"/>
      <c r="BX56" s="138">
        <f>データ!CI7</f>
        <v>27761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8023</v>
      </c>
      <c r="EI56" s="139"/>
      <c r="EJ56" s="139"/>
      <c r="EK56" s="139"/>
      <c r="EL56" s="139"/>
      <c r="EM56" s="139"/>
      <c r="EN56" s="139"/>
      <c r="EO56" s="139"/>
      <c r="EP56" s="139"/>
      <c r="EQ56" s="139"/>
      <c r="ER56" s="139"/>
      <c r="ES56" s="139"/>
      <c r="ET56" s="139"/>
      <c r="EU56" s="139"/>
      <c r="EV56" s="140"/>
      <c r="EW56" s="138">
        <f>データ!CS7</f>
        <v>8109</v>
      </c>
      <c r="EX56" s="139"/>
      <c r="EY56" s="139"/>
      <c r="EZ56" s="139"/>
      <c r="FA56" s="139"/>
      <c r="FB56" s="139"/>
      <c r="FC56" s="139"/>
      <c r="FD56" s="139"/>
      <c r="FE56" s="139"/>
      <c r="FF56" s="139"/>
      <c r="FG56" s="139"/>
      <c r="FH56" s="139"/>
      <c r="FI56" s="139"/>
      <c r="FJ56" s="139"/>
      <c r="FK56" s="140"/>
      <c r="FL56" s="138">
        <f>データ!CT7</f>
        <v>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66.599999999999994</v>
      </c>
      <c r="V79" s="151"/>
      <c r="W79" s="151"/>
      <c r="X79" s="151"/>
      <c r="Y79" s="151"/>
      <c r="Z79" s="151"/>
      <c r="AA79" s="151"/>
      <c r="AB79" s="151"/>
      <c r="AC79" s="151"/>
      <c r="AD79" s="151"/>
      <c r="AE79" s="151"/>
      <c r="AF79" s="151"/>
      <c r="AG79" s="151"/>
      <c r="AH79" s="151"/>
      <c r="AI79" s="151"/>
      <c r="AJ79" s="151"/>
      <c r="AK79" s="151"/>
      <c r="AL79" s="151"/>
      <c r="AM79" s="151"/>
      <c r="AN79" s="151">
        <f>データ!DS7</f>
        <v>67.599999999999994</v>
      </c>
      <c r="AO79" s="151"/>
      <c r="AP79" s="151"/>
      <c r="AQ79" s="151"/>
      <c r="AR79" s="151"/>
      <c r="AS79" s="151"/>
      <c r="AT79" s="151"/>
      <c r="AU79" s="151"/>
      <c r="AV79" s="151"/>
      <c r="AW79" s="151"/>
      <c r="AX79" s="151"/>
      <c r="AY79" s="151"/>
      <c r="AZ79" s="151"/>
      <c r="BA79" s="151"/>
      <c r="BB79" s="151"/>
      <c r="BC79" s="151"/>
      <c r="BD79" s="151"/>
      <c r="BE79" s="151"/>
      <c r="BF79" s="151"/>
      <c r="BG79" s="151">
        <f>データ!DT7</f>
        <v>68.400000000000006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70.2</v>
      </c>
      <c r="CA79" s="151"/>
      <c r="CB79" s="151"/>
      <c r="CC79" s="151"/>
      <c r="CD79" s="151"/>
      <c r="CE79" s="151"/>
      <c r="CF79" s="151"/>
      <c r="CG79" s="151"/>
      <c r="CH79" s="151"/>
      <c r="CI79" s="151"/>
      <c r="CJ79" s="151"/>
      <c r="CK79" s="151"/>
      <c r="CL79" s="151"/>
      <c r="CM79" s="151"/>
      <c r="CN79" s="151"/>
      <c r="CO79" s="151"/>
      <c r="CP79" s="151"/>
      <c r="CQ79" s="151"/>
      <c r="CR79" s="151"/>
      <c r="CS79" s="151">
        <f>データ!DV7</f>
        <v>72.400000000000006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72</v>
      </c>
      <c r="EP79" s="151"/>
      <c r="EQ79" s="151"/>
      <c r="ER79" s="151"/>
      <c r="ES79" s="151"/>
      <c r="ET79" s="151"/>
      <c r="EU79" s="151"/>
      <c r="EV79" s="151"/>
      <c r="EW79" s="151"/>
      <c r="EX79" s="151"/>
      <c r="EY79" s="151"/>
      <c r="EZ79" s="151"/>
      <c r="FA79" s="151"/>
      <c r="FB79" s="151"/>
      <c r="FC79" s="151"/>
      <c r="FD79" s="151"/>
      <c r="FE79" s="151"/>
      <c r="FF79" s="151"/>
      <c r="FG79" s="151"/>
      <c r="FH79" s="151">
        <f>データ!ED7</f>
        <v>72.900000000000006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69.2</v>
      </c>
      <c r="GB79" s="151"/>
      <c r="GC79" s="151"/>
      <c r="GD79" s="151"/>
      <c r="GE79" s="151"/>
      <c r="GF79" s="151"/>
      <c r="GG79" s="151"/>
      <c r="GH79" s="151"/>
      <c r="GI79" s="151"/>
      <c r="GJ79" s="151"/>
      <c r="GK79" s="151"/>
      <c r="GL79" s="151"/>
      <c r="GM79" s="151"/>
      <c r="GN79" s="151"/>
      <c r="GO79" s="151"/>
      <c r="GP79" s="151"/>
      <c r="GQ79" s="151"/>
      <c r="GR79" s="151"/>
      <c r="GS79" s="151"/>
      <c r="GT79" s="151">
        <f>データ!EF7</f>
        <v>70.900000000000006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48163070</v>
      </c>
      <c r="JK79" s="152"/>
      <c r="JL79" s="152"/>
      <c r="JM79" s="152"/>
      <c r="JN79" s="152"/>
      <c r="JO79" s="152"/>
      <c r="JP79" s="152"/>
      <c r="JQ79" s="152"/>
      <c r="JR79" s="152"/>
      <c r="JS79" s="152"/>
      <c r="JT79" s="152"/>
      <c r="JU79" s="152"/>
      <c r="JV79" s="152"/>
      <c r="JW79" s="152"/>
      <c r="JX79" s="152"/>
      <c r="JY79" s="152"/>
      <c r="JZ79" s="152"/>
      <c r="KA79" s="152"/>
      <c r="KB79" s="152"/>
      <c r="KC79" s="152">
        <f>データ!EO7</f>
        <v>48957814</v>
      </c>
      <c r="KD79" s="152"/>
      <c r="KE79" s="152"/>
      <c r="KF79" s="152"/>
      <c r="KG79" s="152"/>
      <c r="KH79" s="152"/>
      <c r="KI79" s="152"/>
      <c r="KJ79" s="152"/>
      <c r="KK79" s="152"/>
      <c r="KL79" s="152"/>
      <c r="KM79" s="152"/>
      <c r="KN79" s="152"/>
      <c r="KO79" s="152"/>
      <c r="KP79" s="152"/>
      <c r="KQ79" s="152"/>
      <c r="KR79" s="152"/>
      <c r="KS79" s="152"/>
      <c r="KT79" s="152"/>
      <c r="KU79" s="152"/>
      <c r="KV79" s="152">
        <f>データ!EP7</f>
        <v>50171116</v>
      </c>
      <c r="KW79" s="152"/>
      <c r="KX79" s="152"/>
      <c r="KY79" s="152"/>
      <c r="KZ79" s="152"/>
      <c r="LA79" s="152"/>
      <c r="LB79" s="152"/>
      <c r="LC79" s="152"/>
      <c r="LD79" s="152"/>
      <c r="LE79" s="152"/>
      <c r="LF79" s="152"/>
      <c r="LG79" s="152"/>
      <c r="LH79" s="152"/>
      <c r="LI79" s="152"/>
      <c r="LJ79" s="152"/>
      <c r="LK79" s="152"/>
      <c r="LL79" s="152"/>
      <c r="LM79" s="152"/>
      <c r="LN79" s="152"/>
      <c r="LO79" s="152">
        <f>データ!EQ7</f>
        <v>50335279</v>
      </c>
      <c r="LP79" s="152"/>
      <c r="LQ79" s="152"/>
      <c r="LR79" s="152"/>
      <c r="LS79" s="152"/>
      <c r="LT79" s="152"/>
      <c r="LU79" s="152"/>
      <c r="LV79" s="152"/>
      <c r="LW79" s="152"/>
      <c r="LX79" s="152"/>
      <c r="LY79" s="152"/>
      <c r="LZ79" s="152"/>
      <c r="MA79" s="152"/>
      <c r="MB79" s="152"/>
      <c r="MC79" s="152"/>
      <c r="MD79" s="152"/>
      <c r="ME79" s="152"/>
      <c r="MF79" s="152"/>
      <c r="MG79" s="152"/>
      <c r="MH79" s="152">
        <f>データ!ER7</f>
        <v>50480605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52.8</v>
      </c>
      <c r="BH80" s="151"/>
      <c r="BI80" s="151"/>
      <c r="BJ80" s="151"/>
      <c r="BK80" s="151"/>
      <c r="BL80" s="151"/>
      <c r="BM80" s="151"/>
      <c r="BN80" s="151"/>
      <c r="BO80" s="151"/>
      <c r="BP80" s="151"/>
      <c r="BQ80" s="151"/>
      <c r="BR80" s="151"/>
      <c r="BS80" s="151"/>
      <c r="BT80" s="151"/>
      <c r="BU80" s="151"/>
      <c r="BV80" s="151"/>
      <c r="BW80" s="151"/>
      <c r="BX80" s="151"/>
      <c r="BY80" s="151"/>
      <c r="BZ80" s="151">
        <f>データ!DZ7</f>
        <v>54.2</v>
      </c>
      <c r="CA80" s="151"/>
      <c r="CB80" s="151"/>
      <c r="CC80" s="151"/>
      <c r="CD80" s="151"/>
      <c r="CE80" s="151"/>
      <c r="CF80" s="151"/>
      <c r="CG80" s="151"/>
      <c r="CH80" s="151"/>
      <c r="CI80" s="151"/>
      <c r="CJ80" s="151"/>
      <c r="CK80" s="151"/>
      <c r="CL80" s="151"/>
      <c r="CM80" s="151"/>
      <c r="CN80" s="151"/>
      <c r="CO80" s="151"/>
      <c r="CP80" s="151"/>
      <c r="CQ80" s="151"/>
      <c r="CR80" s="151"/>
      <c r="CS80" s="151">
        <f>データ!EA7</f>
        <v>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68.900000000000006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70.2</v>
      </c>
      <c r="GU80" s="151"/>
      <c r="GV80" s="151"/>
      <c r="GW80" s="151"/>
      <c r="GX80" s="151"/>
      <c r="GY80" s="151"/>
      <c r="GZ80" s="151"/>
      <c r="HA80" s="151"/>
      <c r="HB80" s="151"/>
      <c r="HC80" s="151"/>
      <c r="HD80" s="151"/>
      <c r="HE80" s="151"/>
      <c r="HF80" s="151"/>
      <c r="HG80" s="151"/>
      <c r="HH80" s="151"/>
      <c r="HI80" s="151"/>
      <c r="HJ80" s="151"/>
      <c r="HK80" s="151"/>
      <c r="HL80" s="151"/>
      <c r="HM80" s="151">
        <f>データ!EL7</f>
        <v>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44571078</v>
      </c>
      <c r="KW80" s="152"/>
      <c r="KX80" s="152"/>
      <c r="KY80" s="152"/>
      <c r="KZ80" s="152"/>
      <c r="LA80" s="152"/>
      <c r="LB80" s="152"/>
      <c r="LC80" s="152"/>
      <c r="LD80" s="152"/>
      <c r="LE80" s="152"/>
      <c r="LF80" s="152"/>
      <c r="LG80" s="152"/>
      <c r="LH80" s="152"/>
      <c r="LI80" s="152"/>
      <c r="LJ80" s="152"/>
      <c r="LK80" s="152"/>
      <c r="LL80" s="152"/>
      <c r="LM80" s="152"/>
      <c r="LN80" s="152"/>
      <c r="LO80" s="152">
        <f>データ!EV7</f>
        <v>45346697</v>
      </c>
      <c r="LP80" s="152"/>
      <c r="LQ80" s="152"/>
      <c r="LR80" s="152"/>
      <c r="LS80" s="152"/>
      <c r="LT80" s="152"/>
      <c r="LU80" s="152"/>
      <c r="LV80" s="152"/>
      <c r="LW80" s="152"/>
      <c r="LX80" s="152"/>
      <c r="LY80" s="152"/>
      <c r="LZ80" s="152"/>
      <c r="MA80" s="152"/>
      <c r="MB80" s="152"/>
      <c r="MC80" s="152"/>
      <c r="MD80" s="152"/>
      <c r="ME80" s="152"/>
      <c r="MF80" s="152"/>
      <c r="MG80" s="152"/>
      <c r="MH80" s="152">
        <f>データ!EW7</f>
        <v>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r7cfO5lI01pANJex3gJzyy9PbbzEPTG+y5X+qJ035Jpzd/cSjbTdXRSgP+krFJ0oLozs8ANXP2lujpZQllBA==" saltValue="ByNaBPxroa3i+63u0xec7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150</v>
      </c>
      <c r="BE5" s="62" t="s">
        <v>155</v>
      </c>
      <c r="BF5" s="62" t="s">
        <v>152</v>
      </c>
      <c r="BG5" s="62" t="s">
        <v>156</v>
      </c>
      <c r="BH5" s="62" t="s">
        <v>143</v>
      </c>
      <c r="BI5" s="62" t="s">
        <v>144</v>
      </c>
      <c r="BJ5" s="62" t="s">
        <v>145</v>
      </c>
      <c r="BK5" s="62" t="s">
        <v>146</v>
      </c>
      <c r="BL5" s="62" t="s">
        <v>147</v>
      </c>
      <c r="BM5" s="62" t="s">
        <v>148</v>
      </c>
      <c r="BN5" s="62" t="s">
        <v>149</v>
      </c>
      <c r="BO5" s="62" t="s">
        <v>157</v>
      </c>
      <c r="BP5" s="62" t="s">
        <v>158</v>
      </c>
      <c r="BQ5" s="62" t="s">
        <v>159</v>
      </c>
      <c r="BR5" s="62" t="s">
        <v>160</v>
      </c>
      <c r="BS5" s="62" t="s">
        <v>154</v>
      </c>
      <c r="BT5" s="62" t="s">
        <v>144</v>
      </c>
      <c r="BU5" s="62" t="s">
        <v>145</v>
      </c>
      <c r="BV5" s="62" t="s">
        <v>146</v>
      </c>
      <c r="BW5" s="62" t="s">
        <v>147</v>
      </c>
      <c r="BX5" s="62" t="s">
        <v>148</v>
      </c>
      <c r="BY5" s="62" t="s">
        <v>149</v>
      </c>
      <c r="BZ5" s="62" t="s">
        <v>157</v>
      </c>
      <c r="CA5" s="62" t="s">
        <v>155</v>
      </c>
      <c r="CB5" s="62" t="s">
        <v>152</v>
      </c>
      <c r="CC5" s="62" t="s">
        <v>142</v>
      </c>
      <c r="CD5" s="62" t="s">
        <v>143</v>
      </c>
      <c r="CE5" s="62" t="s">
        <v>144</v>
      </c>
      <c r="CF5" s="62" t="s">
        <v>145</v>
      </c>
      <c r="CG5" s="62" t="s">
        <v>146</v>
      </c>
      <c r="CH5" s="62" t="s">
        <v>147</v>
      </c>
      <c r="CI5" s="62" t="s">
        <v>148</v>
      </c>
      <c r="CJ5" s="62" t="s">
        <v>149</v>
      </c>
      <c r="CK5" s="62" t="s">
        <v>157</v>
      </c>
      <c r="CL5" s="62" t="s">
        <v>155</v>
      </c>
      <c r="CM5" s="62" t="s">
        <v>152</v>
      </c>
      <c r="CN5" s="62" t="s">
        <v>142</v>
      </c>
      <c r="CO5" s="62" t="s">
        <v>161</v>
      </c>
      <c r="CP5" s="62" t="s">
        <v>144</v>
      </c>
      <c r="CQ5" s="62" t="s">
        <v>145</v>
      </c>
      <c r="CR5" s="62" t="s">
        <v>146</v>
      </c>
      <c r="CS5" s="62" t="s">
        <v>147</v>
      </c>
      <c r="CT5" s="62" t="s">
        <v>148</v>
      </c>
      <c r="CU5" s="62" t="s">
        <v>149</v>
      </c>
      <c r="CV5" s="62" t="s">
        <v>157</v>
      </c>
      <c r="CW5" s="62" t="s">
        <v>140</v>
      </c>
      <c r="CX5" s="62" t="s">
        <v>152</v>
      </c>
      <c r="CY5" s="62" t="s">
        <v>160</v>
      </c>
      <c r="CZ5" s="62" t="s">
        <v>154</v>
      </c>
      <c r="DA5" s="62" t="s">
        <v>144</v>
      </c>
      <c r="DB5" s="62" t="s">
        <v>145</v>
      </c>
      <c r="DC5" s="62" t="s">
        <v>146</v>
      </c>
      <c r="DD5" s="62" t="s">
        <v>147</v>
      </c>
      <c r="DE5" s="62" t="s">
        <v>148</v>
      </c>
      <c r="DF5" s="62" t="s">
        <v>149</v>
      </c>
      <c r="DG5" s="62" t="s">
        <v>150</v>
      </c>
      <c r="DH5" s="62" t="s">
        <v>155</v>
      </c>
      <c r="DI5" s="62" t="s">
        <v>159</v>
      </c>
      <c r="DJ5" s="62" t="s">
        <v>142</v>
      </c>
      <c r="DK5" s="62" t="s">
        <v>154</v>
      </c>
      <c r="DL5" s="62" t="s">
        <v>144</v>
      </c>
      <c r="DM5" s="62" t="s">
        <v>145</v>
      </c>
      <c r="DN5" s="62" t="s">
        <v>146</v>
      </c>
      <c r="DO5" s="62" t="s">
        <v>147</v>
      </c>
      <c r="DP5" s="62" t="s">
        <v>148</v>
      </c>
      <c r="DQ5" s="62" t="s">
        <v>149</v>
      </c>
      <c r="DR5" s="62" t="s">
        <v>139</v>
      </c>
      <c r="DS5" s="62" t="s">
        <v>155</v>
      </c>
      <c r="DT5" s="62" t="s">
        <v>152</v>
      </c>
      <c r="DU5" s="62" t="s">
        <v>153</v>
      </c>
      <c r="DV5" s="62" t="s">
        <v>161</v>
      </c>
      <c r="DW5" s="62" t="s">
        <v>144</v>
      </c>
      <c r="DX5" s="62" t="s">
        <v>145</v>
      </c>
      <c r="DY5" s="62" t="s">
        <v>146</v>
      </c>
      <c r="DZ5" s="62" t="s">
        <v>147</v>
      </c>
      <c r="EA5" s="62" t="s">
        <v>148</v>
      </c>
      <c r="EB5" s="62" t="s">
        <v>149</v>
      </c>
      <c r="EC5" s="62" t="s">
        <v>157</v>
      </c>
      <c r="ED5" s="62" t="s">
        <v>155</v>
      </c>
      <c r="EE5" s="62" t="s">
        <v>152</v>
      </c>
      <c r="EF5" s="62" t="s">
        <v>142</v>
      </c>
      <c r="EG5" s="62" t="s">
        <v>143</v>
      </c>
      <c r="EH5" s="62" t="s">
        <v>144</v>
      </c>
      <c r="EI5" s="62" t="s">
        <v>145</v>
      </c>
      <c r="EJ5" s="62" t="s">
        <v>146</v>
      </c>
      <c r="EK5" s="62" t="s">
        <v>147</v>
      </c>
      <c r="EL5" s="62" t="s">
        <v>148</v>
      </c>
      <c r="EM5" s="62" t="s">
        <v>162</v>
      </c>
      <c r="EN5" s="62" t="s">
        <v>139</v>
      </c>
      <c r="EO5" s="62" t="s">
        <v>155</v>
      </c>
      <c r="EP5" s="62" t="s">
        <v>159</v>
      </c>
      <c r="EQ5" s="62" t="s">
        <v>142</v>
      </c>
      <c r="ER5" s="62" t="s">
        <v>154</v>
      </c>
      <c r="ES5" s="62" t="s">
        <v>144</v>
      </c>
      <c r="ET5" s="62" t="s">
        <v>145</v>
      </c>
      <c r="EU5" s="62" t="s">
        <v>146</v>
      </c>
      <c r="EV5" s="62" t="s">
        <v>147</v>
      </c>
      <c r="EW5" s="62" t="s">
        <v>148</v>
      </c>
      <c r="EX5" s="62" t="s">
        <v>149</v>
      </c>
    </row>
    <row r="6" spans="1:154" s="67" customFormat="1">
      <c r="A6" s="48" t="s">
        <v>163</v>
      </c>
      <c r="B6" s="63">
        <f>B8</f>
        <v>2019</v>
      </c>
      <c r="C6" s="63">
        <f t="shared" ref="C6:M6" si="2">C8</f>
        <v>63223</v>
      </c>
      <c r="D6" s="63">
        <f t="shared" si="2"/>
        <v>46</v>
      </c>
      <c r="E6" s="63">
        <f t="shared" si="2"/>
        <v>6</v>
      </c>
      <c r="F6" s="63">
        <f t="shared" si="2"/>
        <v>0</v>
      </c>
      <c r="G6" s="63">
        <f t="shared" si="2"/>
        <v>1</v>
      </c>
      <c r="H6" s="155" t="str">
        <f>IF(H8&lt;&gt;I8,H8,"")&amp;IF(I8&lt;&gt;J8,I8,"")&amp;"　"&amp;J8</f>
        <v>山形県西川町　町立病院</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G6" si="3">Q8</f>
        <v>4</v>
      </c>
      <c r="R6" s="63" t="str">
        <f t="shared" si="3"/>
        <v>-</v>
      </c>
      <c r="S6" s="63" t="str">
        <f t="shared" si="3"/>
        <v>ド 透 訓</v>
      </c>
      <c r="T6" s="63" t="str">
        <f t="shared" si="3"/>
        <v>救 輪</v>
      </c>
      <c r="U6" s="64">
        <f>U8</f>
        <v>5249</v>
      </c>
      <c r="V6" s="64">
        <f>V8</f>
        <v>4439</v>
      </c>
      <c r="W6" s="63" t="str">
        <f>W8</f>
        <v>第２種該当</v>
      </c>
      <c r="X6" s="63" t="str">
        <f t="shared" si="3"/>
        <v>１０：１</v>
      </c>
      <c r="Y6" s="64">
        <f t="shared" si="3"/>
        <v>43</v>
      </c>
      <c r="Z6" s="64" t="str">
        <f t="shared" si="3"/>
        <v>-</v>
      </c>
      <c r="AA6" s="64" t="str">
        <f t="shared" si="3"/>
        <v>-</v>
      </c>
      <c r="AB6" s="64" t="str">
        <f t="shared" si="3"/>
        <v>-</v>
      </c>
      <c r="AC6" s="64" t="str">
        <f t="shared" si="3"/>
        <v>-</v>
      </c>
      <c r="AD6" s="64">
        <f t="shared" si="3"/>
        <v>43</v>
      </c>
      <c r="AE6" s="64">
        <f t="shared" si="3"/>
        <v>28</v>
      </c>
      <c r="AF6" s="64" t="str">
        <f t="shared" si="3"/>
        <v>-</v>
      </c>
      <c r="AG6" s="64">
        <f t="shared" si="3"/>
        <v>28</v>
      </c>
      <c r="AH6" s="65">
        <f>IF(AH8="-",NA(),AH8)</f>
        <v>100.2</v>
      </c>
      <c r="AI6" s="65">
        <f t="shared" ref="AI6:AQ6" si="4">IF(AI8="-",NA(),AI8)</f>
        <v>100.1</v>
      </c>
      <c r="AJ6" s="65">
        <f t="shared" si="4"/>
        <v>98.5</v>
      </c>
      <c r="AK6" s="65">
        <f t="shared" si="4"/>
        <v>99.6</v>
      </c>
      <c r="AL6" s="65">
        <f t="shared" si="4"/>
        <v>97.7</v>
      </c>
      <c r="AM6" s="65">
        <f t="shared" si="4"/>
        <v>97.7</v>
      </c>
      <c r="AN6" s="65">
        <f t="shared" si="4"/>
        <v>96.2</v>
      </c>
      <c r="AO6" s="65">
        <f t="shared" si="4"/>
        <v>94.8</v>
      </c>
      <c r="AP6" s="65">
        <f t="shared" si="4"/>
        <v>96.1</v>
      </c>
      <c r="AQ6" s="65">
        <f t="shared" si="4"/>
        <v>96.7</v>
      </c>
      <c r="AR6" s="65" t="str">
        <f>IF(AR8="-","【-】","【"&amp;SUBSTITUTE(TEXT(AR8,"#,##0.0"),"-","△")&amp;"】")</f>
        <v>【98.2】</v>
      </c>
      <c r="AS6" s="65">
        <f>IF(AS8="-",NA(),AS8)</f>
        <v>66.400000000000006</v>
      </c>
      <c r="AT6" s="65">
        <f t="shared" ref="AT6:BB6" si="5">IF(AT8="-",NA(),AT8)</f>
        <v>64.400000000000006</v>
      </c>
      <c r="AU6" s="65">
        <f t="shared" si="5"/>
        <v>64.599999999999994</v>
      </c>
      <c r="AV6" s="65">
        <f t="shared" si="5"/>
        <v>61</v>
      </c>
      <c r="AW6" s="65">
        <f t="shared" si="5"/>
        <v>63.5</v>
      </c>
      <c r="AX6" s="65">
        <f t="shared" si="5"/>
        <v>72.2</v>
      </c>
      <c r="AY6" s="65">
        <f t="shared" si="5"/>
        <v>69.5</v>
      </c>
      <c r="AZ6" s="65">
        <f t="shared" si="5"/>
        <v>67.7</v>
      </c>
      <c r="BA6" s="65">
        <f t="shared" si="5"/>
        <v>66.8</v>
      </c>
      <c r="BB6" s="65">
        <f t="shared" si="5"/>
        <v>67.8</v>
      </c>
      <c r="BC6" s="65" t="str">
        <f>IF(BC8="-","【-】","【"&amp;SUBSTITUTE(TEXT(BC8,"#,##0.0"),"-","△")&amp;"】")</f>
        <v>【89.5】</v>
      </c>
      <c r="BD6" s="65">
        <f>IF(BD8="-",NA(),BD8)</f>
        <v>33.200000000000003</v>
      </c>
      <c r="BE6" s="65">
        <f t="shared" ref="BE6:BM6" si="6">IF(BE8="-",NA(),BE8)</f>
        <v>0</v>
      </c>
      <c r="BF6" s="65">
        <f t="shared" si="6"/>
        <v>2.2000000000000002</v>
      </c>
      <c r="BG6" s="65">
        <f t="shared" si="6"/>
        <v>3</v>
      </c>
      <c r="BH6" s="65">
        <f t="shared" si="6"/>
        <v>6.6</v>
      </c>
      <c r="BI6" s="65">
        <f t="shared" si="6"/>
        <v>139.9</v>
      </c>
      <c r="BJ6" s="65">
        <f t="shared" si="6"/>
        <v>156.6</v>
      </c>
      <c r="BK6" s="65">
        <f t="shared" si="6"/>
        <v>106</v>
      </c>
      <c r="BL6" s="65">
        <f t="shared" si="6"/>
        <v>118.7</v>
      </c>
      <c r="BM6" s="65">
        <f t="shared" si="6"/>
        <v>121.7</v>
      </c>
      <c r="BN6" s="65" t="str">
        <f>IF(BN8="-","【-】","【"&amp;SUBSTITUTE(TEXT(BN8,"#,##0.0"),"-","△")&amp;"】")</f>
        <v>【59.6】</v>
      </c>
      <c r="BO6" s="65">
        <f>IF(BO8="-",NA(),BO8)</f>
        <v>39.9</v>
      </c>
      <c r="BP6" s="65">
        <f t="shared" ref="BP6:BX6" si="7">IF(BP8="-",NA(),BP8)</f>
        <v>40</v>
      </c>
      <c r="BQ6" s="65">
        <f t="shared" si="7"/>
        <v>42.3</v>
      </c>
      <c r="BR6" s="65">
        <f t="shared" si="7"/>
        <v>40.5</v>
      </c>
      <c r="BS6" s="65">
        <f t="shared" si="7"/>
        <v>43.6</v>
      </c>
      <c r="BT6" s="65">
        <f t="shared" si="7"/>
        <v>64.900000000000006</v>
      </c>
      <c r="BU6" s="65">
        <f t="shared" si="7"/>
        <v>63.4</v>
      </c>
      <c r="BV6" s="65">
        <f t="shared" si="7"/>
        <v>62.3</v>
      </c>
      <c r="BW6" s="65">
        <f t="shared" si="7"/>
        <v>59.4</v>
      </c>
      <c r="BX6" s="65">
        <f t="shared" si="7"/>
        <v>61.4</v>
      </c>
      <c r="BY6" s="65" t="str">
        <f>IF(BY8="-","【-】","【"&amp;SUBSTITUTE(TEXT(BY8,"#,##0.0"),"-","△")&amp;"】")</f>
        <v>【74.7】</v>
      </c>
      <c r="BZ6" s="66">
        <f>IF(BZ8="-",NA(),BZ8)</f>
        <v>22380</v>
      </c>
      <c r="CA6" s="66">
        <f t="shared" ref="CA6:CI6" si="8">IF(CA8="-",NA(),CA8)</f>
        <v>21537</v>
      </c>
      <c r="CB6" s="66">
        <f t="shared" si="8"/>
        <v>22248</v>
      </c>
      <c r="CC6" s="66">
        <f t="shared" si="8"/>
        <v>23040</v>
      </c>
      <c r="CD6" s="66">
        <f t="shared" si="8"/>
        <v>23900</v>
      </c>
      <c r="CE6" s="66">
        <f t="shared" si="8"/>
        <v>25920</v>
      </c>
      <c r="CF6" s="66">
        <f t="shared" si="8"/>
        <v>24479</v>
      </c>
      <c r="CG6" s="66">
        <f t="shared" si="8"/>
        <v>25136</v>
      </c>
      <c r="CH6" s="66">
        <f t="shared" si="8"/>
        <v>26485</v>
      </c>
      <c r="CI6" s="66">
        <f t="shared" si="8"/>
        <v>27761</v>
      </c>
      <c r="CJ6" s="65" t="str">
        <f>IF(CJ8="-","【-】","【"&amp;SUBSTITUTE(TEXT(CJ8,"#,##0"),"-","△")&amp;"】")</f>
        <v>【53,621】</v>
      </c>
      <c r="CK6" s="66">
        <f>IF(CK8="-",NA(),CK8)</f>
        <v>8157</v>
      </c>
      <c r="CL6" s="66">
        <f t="shared" ref="CL6:CT6" si="9">IF(CL8="-",NA(),CL8)</f>
        <v>7802</v>
      </c>
      <c r="CM6" s="66">
        <f t="shared" si="9"/>
        <v>7149</v>
      </c>
      <c r="CN6" s="66">
        <f t="shared" si="9"/>
        <v>7322</v>
      </c>
      <c r="CO6" s="66">
        <f t="shared" si="9"/>
        <v>7668</v>
      </c>
      <c r="CP6" s="66">
        <f t="shared" si="9"/>
        <v>8159</v>
      </c>
      <c r="CQ6" s="66">
        <f t="shared" si="9"/>
        <v>8000</v>
      </c>
      <c r="CR6" s="66">
        <f t="shared" si="9"/>
        <v>8023</v>
      </c>
      <c r="CS6" s="66">
        <f t="shared" si="9"/>
        <v>8109</v>
      </c>
      <c r="CT6" s="66">
        <f t="shared" si="9"/>
        <v>8307</v>
      </c>
      <c r="CU6" s="65" t="str">
        <f>IF(CU8="-","【-】","【"&amp;SUBSTITUTE(TEXT(CU8,"#,##0"),"-","△")&amp;"】")</f>
        <v>【15,586】</v>
      </c>
      <c r="CV6" s="65">
        <f>IF(CV8="-",NA(),CV8)</f>
        <v>86.8</v>
      </c>
      <c r="CW6" s="65">
        <f t="shared" ref="CW6:DE6" si="10">IF(CW8="-",NA(),CW8)</f>
        <v>90.3</v>
      </c>
      <c r="CX6" s="65">
        <f t="shared" si="10"/>
        <v>90.1</v>
      </c>
      <c r="CY6" s="65">
        <f t="shared" si="10"/>
        <v>96.1</v>
      </c>
      <c r="CZ6" s="65">
        <f t="shared" si="10"/>
        <v>92.8</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13.9</v>
      </c>
      <c r="DH6" s="65">
        <f t="shared" ref="DH6:DP6" si="11">IF(DH8="-",NA(),DH8)</f>
        <v>13.3</v>
      </c>
      <c r="DI6" s="65">
        <f t="shared" si="11"/>
        <v>13.5</v>
      </c>
      <c r="DJ6" s="65">
        <f t="shared" si="11"/>
        <v>12.9</v>
      </c>
      <c r="DK6" s="65">
        <f t="shared" si="11"/>
        <v>13</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66.599999999999994</v>
      </c>
      <c r="DS6" s="65">
        <f t="shared" ref="DS6:EA6" si="12">IF(DS8="-",NA(),DS8)</f>
        <v>67.599999999999994</v>
      </c>
      <c r="DT6" s="65">
        <f t="shared" si="12"/>
        <v>68.400000000000006</v>
      </c>
      <c r="DU6" s="65">
        <f t="shared" si="12"/>
        <v>70.2</v>
      </c>
      <c r="DV6" s="65">
        <f t="shared" si="12"/>
        <v>72.400000000000006</v>
      </c>
      <c r="DW6" s="65">
        <f t="shared" si="12"/>
        <v>50.2</v>
      </c>
      <c r="DX6" s="65">
        <f t="shared" si="12"/>
        <v>52.7</v>
      </c>
      <c r="DY6" s="65">
        <f t="shared" si="12"/>
        <v>52.8</v>
      </c>
      <c r="DZ6" s="65">
        <f t="shared" si="12"/>
        <v>54.2</v>
      </c>
      <c r="EA6" s="65">
        <f t="shared" si="12"/>
        <v>55.4</v>
      </c>
      <c r="EB6" s="65" t="str">
        <f>IF(EB8="-","【-】","【"&amp;SUBSTITUTE(TEXT(EB8,"#,##0.0"),"-","△")&amp;"】")</f>
        <v>【53.5】</v>
      </c>
      <c r="EC6" s="65">
        <f>IF(EC8="-",NA(),EC8)</f>
        <v>72</v>
      </c>
      <c r="ED6" s="65">
        <f t="shared" ref="ED6:EL6" si="13">IF(ED8="-",NA(),ED8)</f>
        <v>72.900000000000006</v>
      </c>
      <c r="EE6" s="65">
        <f t="shared" si="13"/>
        <v>69.2</v>
      </c>
      <c r="EF6" s="65">
        <f t="shared" si="13"/>
        <v>70.900000000000006</v>
      </c>
      <c r="EG6" s="65">
        <f t="shared" si="13"/>
        <v>74</v>
      </c>
      <c r="EH6" s="65">
        <f t="shared" si="13"/>
        <v>67.2</v>
      </c>
      <c r="EI6" s="65">
        <f t="shared" si="13"/>
        <v>70.5</v>
      </c>
      <c r="EJ6" s="65">
        <f t="shared" si="13"/>
        <v>68.900000000000006</v>
      </c>
      <c r="EK6" s="65">
        <f t="shared" si="13"/>
        <v>70.2</v>
      </c>
      <c r="EL6" s="65">
        <f t="shared" si="13"/>
        <v>72</v>
      </c>
      <c r="EM6" s="65" t="str">
        <f>IF(EM8="-","【-】","【"&amp;SUBSTITUTE(TEXT(EM8,"#,##0.0"),"-","△")&amp;"】")</f>
        <v>【70.0】</v>
      </c>
      <c r="EN6" s="66">
        <f>IF(EN8="-",NA(),EN8)</f>
        <v>48163070</v>
      </c>
      <c r="EO6" s="66">
        <f t="shared" ref="EO6:EW6" si="14">IF(EO8="-",NA(),EO8)</f>
        <v>48957814</v>
      </c>
      <c r="EP6" s="66">
        <f t="shared" si="14"/>
        <v>50171116</v>
      </c>
      <c r="EQ6" s="66">
        <f t="shared" si="14"/>
        <v>50335279</v>
      </c>
      <c r="ER6" s="66">
        <f t="shared" si="14"/>
        <v>50480605</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c r="A7" s="48" t="s">
        <v>164</v>
      </c>
      <c r="B7" s="63">
        <f t="shared" ref="B7:AG7" si="15">B8</f>
        <v>2019</v>
      </c>
      <c r="C7" s="63">
        <f t="shared" si="15"/>
        <v>63223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t="str">
        <f>O8</f>
        <v>非設置</v>
      </c>
      <c r="P7" s="63" t="str">
        <f>P8</f>
        <v>直営</v>
      </c>
      <c r="Q7" s="64">
        <f t="shared" si="15"/>
        <v>4</v>
      </c>
      <c r="R7" s="63" t="str">
        <f t="shared" si="15"/>
        <v>-</v>
      </c>
      <c r="S7" s="63" t="str">
        <f t="shared" si="15"/>
        <v>ド 透 訓</v>
      </c>
      <c r="T7" s="63" t="str">
        <f t="shared" si="15"/>
        <v>救 輪</v>
      </c>
      <c r="U7" s="64">
        <f>U8</f>
        <v>5249</v>
      </c>
      <c r="V7" s="64">
        <f>V8</f>
        <v>4439</v>
      </c>
      <c r="W7" s="63" t="str">
        <f>W8</f>
        <v>第２種該当</v>
      </c>
      <c r="X7" s="63" t="str">
        <f t="shared" si="15"/>
        <v>１０：１</v>
      </c>
      <c r="Y7" s="64">
        <f t="shared" si="15"/>
        <v>43</v>
      </c>
      <c r="Z7" s="64" t="str">
        <f t="shared" si="15"/>
        <v>-</v>
      </c>
      <c r="AA7" s="64" t="str">
        <f t="shared" si="15"/>
        <v>-</v>
      </c>
      <c r="AB7" s="64" t="str">
        <f t="shared" si="15"/>
        <v>-</v>
      </c>
      <c r="AC7" s="64" t="str">
        <f t="shared" si="15"/>
        <v>-</v>
      </c>
      <c r="AD7" s="64">
        <f t="shared" si="15"/>
        <v>43</v>
      </c>
      <c r="AE7" s="64">
        <f t="shared" si="15"/>
        <v>28</v>
      </c>
      <c r="AF7" s="64" t="str">
        <f t="shared" si="15"/>
        <v>-</v>
      </c>
      <c r="AG7" s="64">
        <f t="shared" si="15"/>
        <v>28</v>
      </c>
      <c r="AH7" s="65">
        <f>AH8</f>
        <v>100.2</v>
      </c>
      <c r="AI7" s="65">
        <f t="shared" ref="AI7:AQ7" si="16">AI8</f>
        <v>100.1</v>
      </c>
      <c r="AJ7" s="65">
        <f t="shared" si="16"/>
        <v>98.5</v>
      </c>
      <c r="AK7" s="65">
        <f t="shared" si="16"/>
        <v>99.6</v>
      </c>
      <c r="AL7" s="65">
        <f t="shared" si="16"/>
        <v>97.7</v>
      </c>
      <c r="AM7" s="65">
        <f t="shared" si="16"/>
        <v>97.7</v>
      </c>
      <c r="AN7" s="65">
        <f t="shared" si="16"/>
        <v>96.2</v>
      </c>
      <c r="AO7" s="65">
        <f t="shared" si="16"/>
        <v>94.8</v>
      </c>
      <c r="AP7" s="65">
        <f t="shared" si="16"/>
        <v>96.1</v>
      </c>
      <c r="AQ7" s="65">
        <f t="shared" si="16"/>
        <v>96.7</v>
      </c>
      <c r="AR7" s="65"/>
      <c r="AS7" s="65">
        <f>AS8</f>
        <v>66.400000000000006</v>
      </c>
      <c r="AT7" s="65">
        <f t="shared" ref="AT7:BB7" si="17">AT8</f>
        <v>64.400000000000006</v>
      </c>
      <c r="AU7" s="65">
        <f t="shared" si="17"/>
        <v>64.599999999999994</v>
      </c>
      <c r="AV7" s="65">
        <f t="shared" si="17"/>
        <v>61</v>
      </c>
      <c r="AW7" s="65">
        <f t="shared" si="17"/>
        <v>63.5</v>
      </c>
      <c r="AX7" s="65">
        <f t="shared" si="17"/>
        <v>72.2</v>
      </c>
      <c r="AY7" s="65">
        <f t="shared" si="17"/>
        <v>69.5</v>
      </c>
      <c r="AZ7" s="65">
        <f t="shared" si="17"/>
        <v>67.7</v>
      </c>
      <c r="BA7" s="65">
        <f t="shared" si="17"/>
        <v>66.8</v>
      </c>
      <c r="BB7" s="65">
        <f t="shared" si="17"/>
        <v>67.8</v>
      </c>
      <c r="BC7" s="65"/>
      <c r="BD7" s="65">
        <f>BD8</f>
        <v>33.200000000000003</v>
      </c>
      <c r="BE7" s="65">
        <f t="shared" ref="BE7:BM7" si="18">BE8</f>
        <v>0</v>
      </c>
      <c r="BF7" s="65">
        <f t="shared" si="18"/>
        <v>2.2000000000000002</v>
      </c>
      <c r="BG7" s="65">
        <f t="shared" si="18"/>
        <v>3</v>
      </c>
      <c r="BH7" s="65">
        <f t="shared" si="18"/>
        <v>6.6</v>
      </c>
      <c r="BI7" s="65">
        <f t="shared" si="18"/>
        <v>139.9</v>
      </c>
      <c r="BJ7" s="65">
        <f t="shared" si="18"/>
        <v>156.6</v>
      </c>
      <c r="BK7" s="65">
        <f t="shared" si="18"/>
        <v>106</v>
      </c>
      <c r="BL7" s="65">
        <f t="shared" si="18"/>
        <v>118.7</v>
      </c>
      <c r="BM7" s="65">
        <f t="shared" si="18"/>
        <v>121.7</v>
      </c>
      <c r="BN7" s="65"/>
      <c r="BO7" s="65">
        <f>BO8</f>
        <v>39.9</v>
      </c>
      <c r="BP7" s="65">
        <f t="shared" ref="BP7:BX7" si="19">BP8</f>
        <v>40</v>
      </c>
      <c r="BQ7" s="65">
        <f t="shared" si="19"/>
        <v>42.3</v>
      </c>
      <c r="BR7" s="65">
        <f t="shared" si="19"/>
        <v>40.5</v>
      </c>
      <c r="BS7" s="65">
        <f t="shared" si="19"/>
        <v>43.6</v>
      </c>
      <c r="BT7" s="65">
        <f t="shared" si="19"/>
        <v>64.900000000000006</v>
      </c>
      <c r="BU7" s="65">
        <f t="shared" si="19"/>
        <v>63.4</v>
      </c>
      <c r="BV7" s="65">
        <f t="shared" si="19"/>
        <v>62.3</v>
      </c>
      <c r="BW7" s="65">
        <f t="shared" si="19"/>
        <v>59.4</v>
      </c>
      <c r="BX7" s="65">
        <f t="shared" si="19"/>
        <v>61.4</v>
      </c>
      <c r="BY7" s="65"/>
      <c r="BZ7" s="66">
        <f>BZ8</f>
        <v>22380</v>
      </c>
      <c r="CA7" s="66">
        <f t="shared" ref="CA7:CI7" si="20">CA8</f>
        <v>21537</v>
      </c>
      <c r="CB7" s="66">
        <f t="shared" si="20"/>
        <v>22248</v>
      </c>
      <c r="CC7" s="66">
        <f t="shared" si="20"/>
        <v>23040</v>
      </c>
      <c r="CD7" s="66">
        <f t="shared" si="20"/>
        <v>23900</v>
      </c>
      <c r="CE7" s="66">
        <f t="shared" si="20"/>
        <v>25920</v>
      </c>
      <c r="CF7" s="66">
        <f t="shared" si="20"/>
        <v>24479</v>
      </c>
      <c r="CG7" s="66">
        <f t="shared" si="20"/>
        <v>25136</v>
      </c>
      <c r="CH7" s="66">
        <f t="shared" si="20"/>
        <v>26485</v>
      </c>
      <c r="CI7" s="66">
        <f t="shared" si="20"/>
        <v>27761</v>
      </c>
      <c r="CJ7" s="65"/>
      <c r="CK7" s="66">
        <f>CK8</f>
        <v>8157</v>
      </c>
      <c r="CL7" s="66">
        <f t="shared" ref="CL7:CT7" si="21">CL8</f>
        <v>7802</v>
      </c>
      <c r="CM7" s="66">
        <f t="shared" si="21"/>
        <v>7149</v>
      </c>
      <c r="CN7" s="66">
        <f t="shared" si="21"/>
        <v>7322</v>
      </c>
      <c r="CO7" s="66">
        <f t="shared" si="21"/>
        <v>7668</v>
      </c>
      <c r="CP7" s="66">
        <f t="shared" si="21"/>
        <v>8159</v>
      </c>
      <c r="CQ7" s="66">
        <f t="shared" si="21"/>
        <v>8000</v>
      </c>
      <c r="CR7" s="66">
        <f t="shared" si="21"/>
        <v>8023</v>
      </c>
      <c r="CS7" s="66">
        <f t="shared" si="21"/>
        <v>8109</v>
      </c>
      <c r="CT7" s="66">
        <f t="shared" si="21"/>
        <v>8307</v>
      </c>
      <c r="CU7" s="65"/>
      <c r="CV7" s="65">
        <f>CV8</f>
        <v>86.8</v>
      </c>
      <c r="CW7" s="65">
        <f t="shared" ref="CW7:DE7" si="22">CW8</f>
        <v>90.3</v>
      </c>
      <c r="CX7" s="65">
        <f t="shared" si="22"/>
        <v>90.1</v>
      </c>
      <c r="CY7" s="65">
        <f t="shared" si="22"/>
        <v>96.1</v>
      </c>
      <c r="CZ7" s="65">
        <f t="shared" si="22"/>
        <v>92.8</v>
      </c>
      <c r="DA7" s="65">
        <f t="shared" si="22"/>
        <v>75.2</v>
      </c>
      <c r="DB7" s="65">
        <f t="shared" si="22"/>
        <v>79.5</v>
      </c>
      <c r="DC7" s="65">
        <f t="shared" si="22"/>
        <v>81.099999999999994</v>
      </c>
      <c r="DD7" s="65">
        <f t="shared" si="22"/>
        <v>81.599999999999994</v>
      </c>
      <c r="DE7" s="65">
        <f t="shared" si="22"/>
        <v>80.099999999999994</v>
      </c>
      <c r="DF7" s="65"/>
      <c r="DG7" s="65">
        <f>DG8</f>
        <v>13.9</v>
      </c>
      <c r="DH7" s="65">
        <f t="shared" ref="DH7:DP7" si="23">DH8</f>
        <v>13.3</v>
      </c>
      <c r="DI7" s="65">
        <f t="shared" si="23"/>
        <v>13.5</v>
      </c>
      <c r="DJ7" s="65">
        <f t="shared" si="23"/>
        <v>12.9</v>
      </c>
      <c r="DK7" s="65">
        <f t="shared" si="23"/>
        <v>13</v>
      </c>
      <c r="DL7" s="65">
        <f t="shared" si="23"/>
        <v>19.3</v>
      </c>
      <c r="DM7" s="65">
        <f t="shared" si="23"/>
        <v>17.600000000000001</v>
      </c>
      <c r="DN7" s="65">
        <f t="shared" si="23"/>
        <v>17.399999999999999</v>
      </c>
      <c r="DO7" s="65">
        <f t="shared" si="23"/>
        <v>16</v>
      </c>
      <c r="DP7" s="65">
        <f t="shared" si="23"/>
        <v>16</v>
      </c>
      <c r="DQ7" s="65"/>
      <c r="DR7" s="65">
        <f>DR8</f>
        <v>66.599999999999994</v>
      </c>
      <c r="DS7" s="65">
        <f t="shared" ref="DS7:EA7" si="24">DS8</f>
        <v>67.599999999999994</v>
      </c>
      <c r="DT7" s="65">
        <f t="shared" si="24"/>
        <v>68.400000000000006</v>
      </c>
      <c r="DU7" s="65">
        <f t="shared" si="24"/>
        <v>70.2</v>
      </c>
      <c r="DV7" s="65">
        <f t="shared" si="24"/>
        <v>72.400000000000006</v>
      </c>
      <c r="DW7" s="65">
        <f t="shared" si="24"/>
        <v>50.2</v>
      </c>
      <c r="DX7" s="65">
        <f t="shared" si="24"/>
        <v>52.7</v>
      </c>
      <c r="DY7" s="65">
        <f t="shared" si="24"/>
        <v>52.8</v>
      </c>
      <c r="DZ7" s="65">
        <f t="shared" si="24"/>
        <v>54.2</v>
      </c>
      <c r="EA7" s="65">
        <f t="shared" si="24"/>
        <v>55.4</v>
      </c>
      <c r="EB7" s="65"/>
      <c r="EC7" s="65">
        <f>EC8</f>
        <v>72</v>
      </c>
      <c r="ED7" s="65">
        <f t="shared" ref="ED7:EL7" si="25">ED8</f>
        <v>72.900000000000006</v>
      </c>
      <c r="EE7" s="65">
        <f t="shared" si="25"/>
        <v>69.2</v>
      </c>
      <c r="EF7" s="65">
        <f t="shared" si="25"/>
        <v>70.900000000000006</v>
      </c>
      <c r="EG7" s="65">
        <f t="shared" si="25"/>
        <v>74</v>
      </c>
      <c r="EH7" s="65">
        <f t="shared" si="25"/>
        <v>67.2</v>
      </c>
      <c r="EI7" s="65">
        <f t="shared" si="25"/>
        <v>70.5</v>
      </c>
      <c r="EJ7" s="65">
        <f t="shared" si="25"/>
        <v>68.900000000000006</v>
      </c>
      <c r="EK7" s="65">
        <f t="shared" si="25"/>
        <v>70.2</v>
      </c>
      <c r="EL7" s="65">
        <f t="shared" si="25"/>
        <v>72</v>
      </c>
      <c r="EM7" s="65"/>
      <c r="EN7" s="66">
        <f>EN8</f>
        <v>48163070</v>
      </c>
      <c r="EO7" s="66">
        <f t="shared" ref="EO7:EW7" si="26">EO8</f>
        <v>48957814</v>
      </c>
      <c r="EP7" s="66">
        <f t="shared" si="26"/>
        <v>50171116</v>
      </c>
      <c r="EQ7" s="66">
        <f t="shared" si="26"/>
        <v>50335279</v>
      </c>
      <c r="ER7" s="66">
        <f t="shared" si="26"/>
        <v>50480605</v>
      </c>
      <c r="ES7" s="66">
        <f t="shared" si="26"/>
        <v>42228890</v>
      </c>
      <c r="ET7" s="66">
        <f t="shared" si="26"/>
        <v>41785853</v>
      </c>
      <c r="EU7" s="66">
        <f t="shared" si="26"/>
        <v>44571078</v>
      </c>
      <c r="EV7" s="66">
        <f t="shared" si="26"/>
        <v>45346697</v>
      </c>
      <c r="EW7" s="66">
        <f t="shared" si="26"/>
        <v>44774257</v>
      </c>
      <c r="EX7" s="66"/>
    </row>
    <row r="8" spans="1:154" s="67" customFormat="1">
      <c r="A8" s="48"/>
      <c r="B8" s="68">
        <v>2019</v>
      </c>
      <c r="C8" s="68">
        <v>63223</v>
      </c>
      <c r="D8" s="68">
        <v>46</v>
      </c>
      <c r="E8" s="68">
        <v>6</v>
      </c>
      <c r="F8" s="68">
        <v>0</v>
      </c>
      <c r="G8" s="68">
        <v>1</v>
      </c>
      <c r="H8" s="68" t="s">
        <v>165</v>
      </c>
      <c r="I8" s="68" t="s">
        <v>166</v>
      </c>
      <c r="J8" s="68" t="s">
        <v>167</v>
      </c>
      <c r="K8" s="68" t="s">
        <v>168</v>
      </c>
      <c r="L8" s="68" t="s">
        <v>169</v>
      </c>
      <c r="M8" s="68" t="s">
        <v>170</v>
      </c>
      <c r="N8" s="68" t="s">
        <v>171</v>
      </c>
      <c r="O8" s="68" t="s">
        <v>172</v>
      </c>
      <c r="P8" s="68" t="s">
        <v>173</v>
      </c>
      <c r="Q8" s="69">
        <v>4</v>
      </c>
      <c r="R8" s="68" t="s">
        <v>38</v>
      </c>
      <c r="S8" s="68" t="s">
        <v>174</v>
      </c>
      <c r="T8" s="68" t="s">
        <v>175</v>
      </c>
      <c r="U8" s="69">
        <v>5249</v>
      </c>
      <c r="V8" s="69">
        <v>4439</v>
      </c>
      <c r="W8" s="68" t="s">
        <v>176</v>
      </c>
      <c r="X8" s="70" t="s">
        <v>177</v>
      </c>
      <c r="Y8" s="69">
        <v>43</v>
      </c>
      <c r="Z8" s="69" t="s">
        <v>38</v>
      </c>
      <c r="AA8" s="69" t="s">
        <v>38</v>
      </c>
      <c r="AB8" s="69" t="s">
        <v>38</v>
      </c>
      <c r="AC8" s="69" t="s">
        <v>38</v>
      </c>
      <c r="AD8" s="69">
        <v>43</v>
      </c>
      <c r="AE8" s="69">
        <v>28</v>
      </c>
      <c r="AF8" s="69" t="s">
        <v>38</v>
      </c>
      <c r="AG8" s="69">
        <v>28</v>
      </c>
      <c r="AH8" s="71">
        <v>100.2</v>
      </c>
      <c r="AI8" s="71">
        <v>100.1</v>
      </c>
      <c r="AJ8" s="71">
        <v>98.5</v>
      </c>
      <c r="AK8" s="71">
        <v>99.6</v>
      </c>
      <c r="AL8" s="71">
        <v>97.7</v>
      </c>
      <c r="AM8" s="71">
        <v>97.7</v>
      </c>
      <c r="AN8" s="71">
        <v>96.2</v>
      </c>
      <c r="AO8" s="71">
        <v>94.8</v>
      </c>
      <c r="AP8" s="71">
        <v>96.1</v>
      </c>
      <c r="AQ8" s="71">
        <v>96.7</v>
      </c>
      <c r="AR8" s="71">
        <v>98.2</v>
      </c>
      <c r="AS8" s="71">
        <v>66.400000000000006</v>
      </c>
      <c r="AT8" s="71">
        <v>64.400000000000006</v>
      </c>
      <c r="AU8" s="71">
        <v>64.599999999999994</v>
      </c>
      <c r="AV8" s="71">
        <v>61</v>
      </c>
      <c r="AW8" s="71">
        <v>63.5</v>
      </c>
      <c r="AX8" s="71">
        <v>72.2</v>
      </c>
      <c r="AY8" s="71">
        <v>69.5</v>
      </c>
      <c r="AZ8" s="71">
        <v>67.7</v>
      </c>
      <c r="BA8" s="71">
        <v>66.8</v>
      </c>
      <c r="BB8" s="71">
        <v>67.8</v>
      </c>
      <c r="BC8" s="71">
        <v>89.5</v>
      </c>
      <c r="BD8" s="72">
        <v>33.200000000000003</v>
      </c>
      <c r="BE8" s="72">
        <v>0</v>
      </c>
      <c r="BF8" s="72">
        <v>2.2000000000000002</v>
      </c>
      <c r="BG8" s="72">
        <v>3</v>
      </c>
      <c r="BH8" s="72">
        <v>6.6</v>
      </c>
      <c r="BI8" s="72">
        <v>139.9</v>
      </c>
      <c r="BJ8" s="72">
        <v>156.6</v>
      </c>
      <c r="BK8" s="72">
        <v>106</v>
      </c>
      <c r="BL8" s="72">
        <v>118.7</v>
      </c>
      <c r="BM8" s="72">
        <v>121.7</v>
      </c>
      <c r="BN8" s="72">
        <v>59.6</v>
      </c>
      <c r="BO8" s="71">
        <v>39.9</v>
      </c>
      <c r="BP8" s="71">
        <v>40</v>
      </c>
      <c r="BQ8" s="71">
        <v>42.3</v>
      </c>
      <c r="BR8" s="71">
        <v>40.5</v>
      </c>
      <c r="BS8" s="71">
        <v>43.6</v>
      </c>
      <c r="BT8" s="71">
        <v>64.900000000000006</v>
      </c>
      <c r="BU8" s="71">
        <v>63.4</v>
      </c>
      <c r="BV8" s="71">
        <v>62.3</v>
      </c>
      <c r="BW8" s="71">
        <v>59.4</v>
      </c>
      <c r="BX8" s="71">
        <v>61.4</v>
      </c>
      <c r="BY8" s="71">
        <v>74.7</v>
      </c>
      <c r="BZ8" s="72">
        <v>22380</v>
      </c>
      <c r="CA8" s="72">
        <v>21537</v>
      </c>
      <c r="CB8" s="72">
        <v>22248</v>
      </c>
      <c r="CC8" s="72">
        <v>23040</v>
      </c>
      <c r="CD8" s="72">
        <v>23900</v>
      </c>
      <c r="CE8" s="72">
        <v>25920</v>
      </c>
      <c r="CF8" s="72">
        <v>24479</v>
      </c>
      <c r="CG8" s="72">
        <v>25136</v>
      </c>
      <c r="CH8" s="72">
        <v>26485</v>
      </c>
      <c r="CI8" s="72">
        <v>27761</v>
      </c>
      <c r="CJ8" s="71">
        <v>53621</v>
      </c>
      <c r="CK8" s="72">
        <v>8157</v>
      </c>
      <c r="CL8" s="72">
        <v>7802</v>
      </c>
      <c r="CM8" s="72">
        <v>7149</v>
      </c>
      <c r="CN8" s="72">
        <v>7322</v>
      </c>
      <c r="CO8" s="72">
        <v>7668</v>
      </c>
      <c r="CP8" s="72">
        <v>8159</v>
      </c>
      <c r="CQ8" s="72">
        <v>8000</v>
      </c>
      <c r="CR8" s="72">
        <v>8023</v>
      </c>
      <c r="CS8" s="72">
        <v>8109</v>
      </c>
      <c r="CT8" s="72">
        <v>8307</v>
      </c>
      <c r="CU8" s="71">
        <v>15586</v>
      </c>
      <c r="CV8" s="72">
        <v>86.8</v>
      </c>
      <c r="CW8" s="72">
        <v>90.3</v>
      </c>
      <c r="CX8" s="72">
        <v>90.1</v>
      </c>
      <c r="CY8" s="72">
        <v>96.1</v>
      </c>
      <c r="CZ8" s="72">
        <v>92.8</v>
      </c>
      <c r="DA8" s="72">
        <v>75.2</v>
      </c>
      <c r="DB8" s="72">
        <v>79.5</v>
      </c>
      <c r="DC8" s="72">
        <v>81.099999999999994</v>
      </c>
      <c r="DD8" s="72">
        <v>81.599999999999994</v>
      </c>
      <c r="DE8" s="72">
        <v>80.099999999999994</v>
      </c>
      <c r="DF8" s="72">
        <v>54.6</v>
      </c>
      <c r="DG8" s="72">
        <v>13.9</v>
      </c>
      <c r="DH8" s="72">
        <v>13.3</v>
      </c>
      <c r="DI8" s="72">
        <v>13.5</v>
      </c>
      <c r="DJ8" s="72">
        <v>12.9</v>
      </c>
      <c r="DK8" s="72">
        <v>13</v>
      </c>
      <c r="DL8" s="72">
        <v>19.3</v>
      </c>
      <c r="DM8" s="72">
        <v>17.600000000000001</v>
      </c>
      <c r="DN8" s="72">
        <v>17.399999999999999</v>
      </c>
      <c r="DO8" s="72">
        <v>16</v>
      </c>
      <c r="DP8" s="72">
        <v>16</v>
      </c>
      <c r="DQ8" s="72">
        <v>25</v>
      </c>
      <c r="DR8" s="71">
        <v>66.599999999999994</v>
      </c>
      <c r="DS8" s="71">
        <v>67.599999999999994</v>
      </c>
      <c r="DT8" s="71">
        <v>68.400000000000006</v>
      </c>
      <c r="DU8" s="71">
        <v>70.2</v>
      </c>
      <c r="DV8" s="71">
        <v>72.400000000000006</v>
      </c>
      <c r="DW8" s="71">
        <v>50.2</v>
      </c>
      <c r="DX8" s="71">
        <v>52.7</v>
      </c>
      <c r="DY8" s="71">
        <v>52.8</v>
      </c>
      <c r="DZ8" s="71">
        <v>54.2</v>
      </c>
      <c r="EA8" s="71">
        <v>55.4</v>
      </c>
      <c r="EB8" s="71">
        <v>53.5</v>
      </c>
      <c r="EC8" s="71">
        <v>72</v>
      </c>
      <c r="ED8" s="71">
        <v>72.900000000000006</v>
      </c>
      <c r="EE8" s="71">
        <v>69.2</v>
      </c>
      <c r="EF8" s="71">
        <v>70.900000000000006</v>
      </c>
      <c r="EG8" s="71">
        <v>74</v>
      </c>
      <c r="EH8" s="71">
        <v>67.2</v>
      </c>
      <c r="EI8" s="71">
        <v>70.5</v>
      </c>
      <c r="EJ8" s="71">
        <v>68.900000000000006</v>
      </c>
      <c r="EK8" s="71">
        <v>70.2</v>
      </c>
      <c r="EL8" s="71">
        <v>72</v>
      </c>
      <c r="EM8" s="71">
        <v>70</v>
      </c>
      <c r="EN8" s="72">
        <v>48163070</v>
      </c>
      <c r="EO8" s="72">
        <v>48957814</v>
      </c>
      <c r="EP8" s="72">
        <v>50171116</v>
      </c>
      <c r="EQ8" s="72">
        <v>50335279</v>
      </c>
      <c r="ER8" s="72">
        <v>50480605</v>
      </c>
      <c r="ES8" s="72">
        <v>42228890</v>
      </c>
      <c r="ET8" s="72">
        <v>41785853</v>
      </c>
      <c r="EU8" s="72">
        <v>44571078</v>
      </c>
      <c r="EV8" s="72">
        <v>45346697</v>
      </c>
      <c r="EW8" s="72">
        <v>44774257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2021-02-09T12:58:17Z</cp:lastPrinted>
  <dcterms:created xsi:type="dcterms:W3CDTF">2020-12-15T03:51:09Z</dcterms:created>
  <dcterms:modified xsi:type="dcterms:W3CDTF">2021-02-09T12:58:19Z</dcterms:modified>
  <cp:category/>
</cp:coreProperties>
</file>