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ishikawasv1\共有\07建設水道課\11管理係\☆水道事業\調査物\R1\【水道】経営比較分析表\"/>
    </mc:Choice>
  </mc:AlternateContent>
  <workbookProtection workbookAlgorithmName="SHA-512" workbookHashValue="4hocGVM9dBfMYBLCgqL3kL2IdJdggixiCtDoysX+dHYFIVGWRlPvX30GTV62GVgZRaJTWYPkU5xHrf6IYHe8KA==" workbookSaltValue="PLcNQJCfZ5PIz6aZAnPHQw==" workbookSpinCount="100000" lockStructure="1"/>
  <bookViews>
    <workbookView xWindow="0" yWindow="0" windowWidth="23925" windowHeight="91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<sst xmlns="http://schemas.openxmlformats.org/spreadsheetml/2006/main" count="228" uniqueCount="114">
  <si>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</si>
  <si>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</si>
  <si>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</si>
  <si>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</si>
  <si>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</si>
  <si>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</si>
  <si>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</si>
  <si>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</si>
  <si>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</si>
  <si>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</si>
  <si>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</si>
  <si>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</si>
  <si>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</si>
  <si>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</si>
  <si>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</si>
  <si>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</si>
  <si>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</si>
  <si>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</si>
  <si>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</si>
  <si>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</si>
  <si>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</si>
  <si>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</si>
  <si>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</si>
  <si>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</si>
  <si>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</si>
  <si>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</si>
  <si>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</si>
  <si>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</si>
  <si>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</si>
  <si>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</si>
  <si>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</si>
  <si>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</si>
  <si>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</si>
  <si>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</si>
  <si>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</si>
  <si>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</si>
  <si>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</si>
  <si>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</si>
  <si>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</si>
  <si>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</si>
  <si>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</si>
  <si>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</si>
  <si>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</si>
  <si>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</si>
  <si>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</si>
  <si>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</si>
  <si>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</si>
  <si>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</si>
  <si>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</si>
  <si>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</si>
  <si>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</si>
  <si>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</si>
  <si>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</si>
  <si>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</si>
  <si>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</si>
  <si>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</si>
  <si>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</si>
  <si>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</si>
  <si>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</si>
  <si>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</si>
  <si>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</si>
  <si>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</si>
  <si>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</si>
  <si>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</si>
  <si>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</si>
  <si>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</si>
  <si>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</si>
  <si>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</si>
  <si>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</si>
  <si>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</si>
  <si>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</si>
  <si>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</si>
  <si>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</si>
  <si>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</si>
  <si>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</si>
  <si>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</si>
  <si>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</si>
  <si>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</si>
  <si>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</si>
  <si>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</si>
  <si>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</si>
  <si>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</si>
  <si>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</si>
  <si>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</si>
  <si>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</si>
  <si>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</si>
  <si>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</si>
  <si>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</si>
  <si>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</si>
  <si>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</si>
  <si>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</si>
  <si>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</si>
  <si>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</si>
  <si>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西川町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</si>
  <si>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</si>
  <si>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</si>
  <si>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</si>
  <si>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</si>
  <si>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</si>
  <si>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</si>
  <si>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</si>
  <si>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</si>
  <si>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</si>
  <si>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</si>
  <si>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</si>
  <si>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</si>
  <si>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</si>
  <si>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</si>
  <si>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</si>
  <si>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</si>
  <si>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</si>
  <si>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単年度収支は黒字であるものの、少子高齢化による人口減少や企業の工場閉鎖、客数減少等により、年々給水収益が減少している。「経常収支比率」は類似団体と比較して同程度となっているが、平成29年度に簡易水道との事業統合を行いその収入不足を一般会計繰入金で補填しているため「料金回収率」が低く、今後も財政状況は厳しいと予測される。今後料金の見直しを検討する必要がある。
　「企業債残高対給水収益比率」が類似団体と同等であるが、全国平均の2倍以上あり、設備の更新を企業債に依存しているため、その償還が多額になっており経営を圧迫している。
　「給水原価」は、年間有収水量が減少したため類似団体平均値より高くなり、有収水量増加への取組や維持管理費の削減等の経営改善が必要である。
　簡易水道との統合により給水人口の少ない地域の施設が増加したため、「施設利用率」は以前より低くなっている。
　水道施設の老朽化による漏水件数が年々増加傾向にあり、「有収率」が類似団体と比較して低い要因となっている。漏水調査を行っているが、見つけられない漏水があり修理、管の布設替え等を行うことができず有収率が低くなっている。老朽管の更新が必要であるが、石綿管が残っておりそちらの更新を優先しているため、漏水してからの対応となり有収率を低くする原因となっている。</t>
    <rPh sb="89" eb="90">
      <t>ヘイ</t>
    </rPh>
    <rPh sb="143" eb="145">
      <t>コンゴ</t>
    </rPh>
    <rPh sb="155" eb="157">
      <t>ヨソク</t>
    </rPh>
    <rPh sb="202" eb="204">
      <t>ドウトウ</t>
    </rPh>
    <rPh sb="209" eb="211">
      <t>ゼンコク</t>
    </rPh>
    <rPh sb="211" eb="213">
      <t>ヘイキン</t>
    </rPh>
    <rPh sb="215" eb="218">
      <t>バイイジョウ</t>
    </rPh>
    <rPh sb="440" eb="442">
      <t>ロウスイ</t>
    </rPh>
    <rPh sb="442" eb="444">
      <t>チョウサ</t>
    </rPh>
    <rPh sb="445" eb="446">
      <t>オコナ</t>
    </rPh>
    <rPh sb="452" eb="453">
      <t>ミ</t>
    </rPh>
    <rPh sb="459" eb="461">
      <t>ロウスイ</t>
    </rPh>
    <rPh sb="464" eb="466">
      <t>シュウリ</t>
    </rPh>
    <rPh sb="467" eb="468">
      <t>カン</t>
    </rPh>
    <rPh sb="469" eb="472">
      <t>フセツガ</t>
    </rPh>
    <rPh sb="473" eb="474">
      <t>トウ</t>
    </rPh>
    <rPh sb="475" eb="476">
      <t>オコナ</t>
    </rPh>
    <phoneticPr fontId="4"/>
  </si>
  <si>
    <t>　類似団体平均値よりも法定耐用年数を経過した管路を多く保有しており、漏水の原因となっている。当年度アセットマネジメントを策定し、更新基準を設定したので、今後は財源の確保を行いながら計画的かつ効率的に管路の更新に取り組んでいく必要がある。
　</t>
    <rPh sb="1" eb="3">
      <t>ルイジ</t>
    </rPh>
    <rPh sb="3" eb="5">
      <t>ダンタイ</t>
    </rPh>
    <rPh sb="5" eb="8">
      <t>ヘイキンチ</t>
    </rPh>
    <rPh sb="11" eb="13">
      <t>ホウテイ</t>
    </rPh>
    <rPh sb="13" eb="15">
      <t>タイヨウ</t>
    </rPh>
    <rPh sb="15" eb="17">
      <t>ネンスウ</t>
    </rPh>
    <rPh sb="18" eb="20">
      <t>ケイカ</t>
    </rPh>
    <rPh sb="22" eb="24">
      <t>カンロ</t>
    </rPh>
    <rPh sb="25" eb="26">
      <t>オオ</t>
    </rPh>
    <rPh sb="27" eb="29">
      <t>ホユウ</t>
    </rPh>
    <rPh sb="34" eb="36">
      <t>ロウスイ</t>
    </rPh>
    <rPh sb="37" eb="39">
      <t>ゲンイン</t>
    </rPh>
    <rPh sb="46" eb="49">
      <t>トウネンド</t>
    </rPh>
    <rPh sb="60" eb="62">
      <t>サクテイ</t>
    </rPh>
    <rPh sb="64" eb="66">
      <t>コウシン</t>
    </rPh>
    <rPh sb="66" eb="68">
      <t>キジュン</t>
    </rPh>
    <rPh sb="69" eb="71">
      <t>セッテイ</t>
    </rPh>
    <rPh sb="76" eb="78">
      <t>コンゴ</t>
    </rPh>
    <rPh sb="79" eb="81">
      <t>ザイゲン</t>
    </rPh>
    <rPh sb="82" eb="84">
      <t>カクホ</t>
    </rPh>
    <rPh sb="85" eb="86">
      <t>オコナ</t>
    </rPh>
    <rPh sb="90" eb="93">
      <t>ケイカクテキ</t>
    </rPh>
    <rPh sb="95" eb="98">
      <t>コウリツテキ</t>
    </rPh>
    <rPh sb="99" eb="101">
      <t>カンロ</t>
    </rPh>
    <rPh sb="102" eb="104">
      <t>コウシン</t>
    </rPh>
    <rPh sb="105" eb="106">
      <t>ト</t>
    </rPh>
    <rPh sb="107" eb="108">
      <t>ク</t>
    </rPh>
    <rPh sb="112" eb="114">
      <t>ヒツヨウ</t>
    </rPh>
    <phoneticPr fontId="16"/>
  </si>
  <si>
    <t>　平成29年度に簡易水道との統合を行った。今後は、給水人口の減少が進むと考えられることから、適切な施設規模へのダウンサイジング等の検討を行うことが必要である。収益につながるよう有収率を上げるため漏水対策等の対策を行わなければならない。当年度アセットマネジメントを策定し、更新需要の見直しを行った。今後は料金の改定を視野に入れながら、更なる費用削減や設備投資のための財源確保を行い、随時財政計画や投資計画を見直し、重要度・優先度を踏まえた更新投資を行っていく。令和２年度には経営戦略を策定し、健全で効率的な経営へ改善を図っていく必要がある。</t>
    <rPh sb="1" eb="3">
      <t>ヘイセイ</t>
    </rPh>
    <rPh sb="5" eb="7">
      <t>ネンド</t>
    </rPh>
    <rPh sb="8" eb="10">
      <t>カンイ</t>
    </rPh>
    <rPh sb="10" eb="12">
      <t>スイドウ</t>
    </rPh>
    <rPh sb="14" eb="16">
      <t>トウゴウ</t>
    </rPh>
    <rPh sb="17" eb="18">
      <t>オコナ</t>
    </rPh>
    <rPh sb="21" eb="23">
      <t>コンゴ</t>
    </rPh>
    <rPh sb="25" eb="27">
      <t>キュウスイ</t>
    </rPh>
    <rPh sb="27" eb="29">
      <t>ジンコウ</t>
    </rPh>
    <rPh sb="30" eb="32">
      <t>ゲンショウ</t>
    </rPh>
    <rPh sb="33" eb="34">
      <t>スス</t>
    </rPh>
    <rPh sb="36" eb="37">
      <t>カンガ</t>
    </rPh>
    <rPh sb="46" eb="48">
      <t>テキセツ</t>
    </rPh>
    <rPh sb="49" eb="51">
      <t>シセツ</t>
    </rPh>
    <rPh sb="51" eb="53">
      <t>キボ</t>
    </rPh>
    <rPh sb="63" eb="64">
      <t>トウ</t>
    </rPh>
    <rPh sb="65" eb="67">
      <t>ケントウ</t>
    </rPh>
    <rPh sb="68" eb="69">
      <t>オコナ</t>
    </rPh>
    <rPh sb="73" eb="75">
      <t>ヒツヨウ</t>
    </rPh>
    <rPh sb="79" eb="81">
      <t>シュウエキ</t>
    </rPh>
    <rPh sb="88" eb="91">
      <t>ユウシュウリツ</t>
    </rPh>
    <rPh sb="92" eb="93">
      <t>ア</t>
    </rPh>
    <rPh sb="97" eb="99">
      <t>ロウスイ</t>
    </rPh>
    <rPh sb="99" eb="101">
      <t>タイサク</t>
    </rPh>
    <rPh sb="101" eb="102">
      <t>トウ</t>
    </rPh>
    <rPh sb="103" eb="105">
      <t>タイサク</t>
    </rPh>
    <rPh sb="106" eb="107">
      <t>オコナ</t>
    </rPh>
    <rPh sb="117" eb="120">
      <t>トウネンド</t>
    </rPh>
    <rPh sb="131" eb="133">
      <t>サクテイ</t>
    </rPh>
    <rPh sb="135" eb="137">
      <t>コウシン</t>
    </rPh>
    <rPh sb="137" eb="139">
      <t>ジュヨウ</t>
    </rPh>
    <rPh sb="140" eb="142">
      <t>ミナオ</t>
    </rPh>
    <rPh sb="144" eb="145">
      <t>オコナ</t>
    </rPh>
    <rPh sb="148" eb="150">
      <t>コンゴ</t>
    </rPh>
    <rPh sb="151" eb="153">
      <t>リョウキン</t>
    </rPh>
    <rPh sb="154" eb="156">
      <t>カイテイ</t>
    </rPh>
    <rPh sb="157" eb="159">
      <t>シヤ</t>
    </rPh>
    <rPh sb="160" eb="161">
      <t>イ</t>
    </rPh>
    <rPh sb="166" eb="167">
      <t>サラ</t>
    </rPh>
    <rPh sb="169" eb="171">
      <t>ヒヨウ</t>
    </rPh>
    <rPh sb="171" eb="173">
      <t>サクゲン</t>
    </rPh>
    <rPh sb="174" eb="176">
      <t>セツビ</t>
    </rPh>
    <rPh sb="176" eb="178">
      <t>トウシ</t>
    </rPh>
    <rPh sb="182" eb="184">
      <t>ザイゲン</t>
    </rPh>
    <rPh sb="184" eb="186">
      <t>カクホ</t>
    </rPh>
    <rPh sb="187" eb="188">
      <t>オコナ</t>
    </rPh>
    <rPh sb="190" eb="192">
      <t>ズイジ</t>
    </rPh>
    <rPh sb="192" eb="194">
      <t>ザイセイ</t>
    </rPh>
    <rPh sb="194" eb="196">
      <t>ケイカク</t>
    </rPh>
    <rPh sb="197" eb="199">
      <t>トウシ</t>
    </rPh>
    <rPh sb="199" eb="201">
      <t>ケイカク</t>
    </rPh>
    <rPh sb="202" eb="204">
      <t>ミナオ</t>
    </rPh>
    <rPh sb="206" eb="209">
      <t>ジュウヨウド</t>
    </rPh>
    <rPh sb="210" eb="213">
      <t>ユウセンド</t>
    </rPh>
    <rPh sb="214" eb="215">
      <t>フ</t>
    </rPh>
    <rPh sb="218" eb="220">
      <t>コウシン</t>
    </rPh>
    <rPh sb="220" eb="222">
      <t>トウシ</t>
    </rPh>
    <rPh sb="223" eb="224">
      <t>オコナ</t>
    </rPh>
    <rPh sb="229" eb="230">
      <t>レイ</t>
    </rPh>
    <rPh sb="230" eb="231">
      <t>ワ</t>
    </rPh>
    <rPh sb="232" eb="234">
      <t>ネンド</t>
    </rPh>
    <rPh sb="236" eb="238">
      <t>ケイエイ</t>
    </rPh>
    <rPh sb="238" eb="240">
      <t>センリャク</t>
    </rPh>
    <rPh sb="241" eb="243">
      <t>サクテイ</t>
    </rPh>
    <rPh sb="245" eb="247">
      <t>ケンゼン</t>
    </rPh>
    <rPh sb="248" eb="251">
      <t>コウリツテキ</t>
    </rPh>
    <rPh sb="252" eb="254">
      <t>ケイエイ</t>
    </rPh>
    <rPh sb="255" eb="257">
      <t>カイゼン</t>
    </rPh>
    <rPh sb="258" eb="259">
      <t>ハカ</t>
    </rPh>
    <rPh sb="263" eb="26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</si>
</sst>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0.71</c:v>
                </c:pt>
                <c:pt idx="2">
                  <c:v>0.46</c:v>
                </c:pt>
                <c:pt idx="3">
                  <c:v>0.77</c:v>
                </c:pt>
                <c:pt idx="4">
                  <c:v>0.63</c:v>
                </c:pt>
              </c:numCache>
            </c:numRef>
          </c:val>
          <c:extLst xmlns:c16r2="http://schemas.microsoft.com/office/drawing/2015/06/chart">
            <c:ext xmlns:c16="http://schemas.microsoft.com/office/drawing/2014/chart" uri="{C3380CC4-5D6E-409C-BE32-E72D297353CC}">
              <c16:uniqueId val="{00000000-A5CD-4A48-9F74-BF2CAD840BED}"/>
            </c:ext>
          </c:extLst>
        </c:ser>
        <c:dLbls>
          <c:showLegendKey val="0"/>
          <c:showVal val="0"/>
          <c:showCatName val="0"/>
          <c:showSerName val="0"/>
          <c:showPercent val="0"/>
          <c:showBubbleSize val="0"/>
        </c:dLbls>
        <c:gapWidth val="150"/>
        <c:axId val="408693712"/>
        <c:axId val="46742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0.41</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A5CD-4A48-9F74-BF2CAD840BED}"/>
            </c:ext>
          </c:extLst>
        </c:ser>
        <c:dLbls>
          <c:showLegendKey val="0"/>
          <c:showVal val="0"/>
          <c:showCatName val="0"/>
          <c:showSerName val="0"/>
          <c:showPercent val="0"/>
          <c:showBubbleSize val="0"/>
        </c:dLbls>
        <c:marker val="1"/>
        <c:smooth val="0"/>
        <c:axId val="408693712"/>
        <c:axId val="467423688"/>
      </c:lineChart>
      <c:dateAx>
        <c:axId val="408693712"/>
        <c:scaling>
          <c:orientation val="minMax"/>
        </c:scaling>
        <c:delete val="1"/>
        <c:axPos val="b"/>
        <c:numFmt formatCode="&quot;H&quot;yy" sourceLinked="1"/>
        <c:majorTickMark val="none"/>
        <c:minorTickMark val="none"/>
        <c:tickLblPos val="none"/>
        <c:crossAx val="467423688"/>
        <c:crosses val="autoZero"/>
        <c:auto val="1"/>
        <c:lblOffset val="100"/>
        <c:baseTimeUnit val="years"/>
      </c:dateAx>
      <c:valAx>
        <c:axId val="46742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6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85.3</c:v>
                </c:pt>
                <c:pt idx="1">
                  <c:v>78.78</c:v>
                </c:pt>
                <c:pt idx="2">
                  <c:v>56.49</c:v>
                </c:pt>
                <c:pt idx="3">
                  <c:v>61.9</c:v>
                </c:pt>
                <c:pt idx="4">
                  <c:v>62.06</c:v>
                </c:pt>
              </c:numCache>
            </c:numRef>
          </c:val>
          <c:extLst xmlns:c16r2="http://schemas.microsoft.com/office/drawing/2015/06/chart">
            <c:ext xmlns:c16="http://schemas.microsoft.com/office/drawing/2014/chart" uri="{C3380CC4-5D6E-409C-BE32-E72D297353CC}">
              <c16:uniqueId val="{00000000-BFA0-4154-A0B3-8A3D7DDD1097}"/>
            </c:ext>
          </c:extLst>
        </c:ser>
        <c:dLbls>
          <c:showLegendKey val="0"/>
          <c:showVal val="0"/>
          <c:showCatName val="0"/>
          <c:showSerName val="0"/>
          <c:showPercent val="0"/>
          <c:showBubbleSize val="0"/>
        </c:dLbls>
        <c:gapWidth val="150"/>
        <c:axId val="471138720"/>
        <c:axId val="4711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41.09</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BFA0-4154-A0B3-8A3D7DDD1097}"/>
            </c:ext>
          </c:extLst>
        </c:ser>
        <c:dLbls>
          <c:showLegendKey val="0"/>
          <c:showVal val="0"/>
          <c:showCatName val="0"/>
          <c:showSerName val="0"/>
          <c:showPercent val="0"/>
          <c:showBubbleSize val="0"/>
        </c:dLbls>
        <c:marker val="1"/>
        <c:smooth val="0"/>
        <c:axId val="471138720"/>
        <c:axId val="471139504"/>
      </c:lineChart>
      <c:dateAx>
        <c:axId val="471138720"/>
        <c:scaling>
          <c:orientation val="minMax"/>
        </c:scaling>
        <c:delete val="1"/>
        <c:axPos val="b"/>
        <c:numFmt formatCode="&quot;H&quot;yy" sourceLinked="1"/>
        <c:majorTickMark val="none"/>
        <c:minorTickMark val="none"/>
        <c:tickLblPos val="none"/>
        <c:crossAx val="471139504"/>
        <c:crosses val="autoZero"/>
        <c:auto val="1"/>
        <c:lblOffset val="100"/>
        <c:baseTimeUnit val="years"/>
      </c:dateAx>
      <c:valAx>
        <c:axId val="47113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66.459999999999994</c:v>
                </c:pt>
                <c:pt idx="1">
                  <c:v>72.650000000000006</c:v>
                </c:pt>
                <c:pt idx="2">
                  <c:v>74.92</c:v>
                </c:pt>
                <c:pt idx="3">
                  <c:v>66.53</c:v>
                </c:pt>
                <c:pt idx="4">
                  <c:v>65.25</c:v>
                </c:pt>
              </c:numCache>
            </c:numRef>
          </c:val>
          <c:extLst xmlns:c16r2="http://schemas.microsoft.com/office/drawing/2015/06/chart">
            <c:ext xmlns:c16="http://schemas.microsoft.com/office/drawing/2014/chart" uri="{C3380CC4-5D6E-409C-BE32-E72D297353CC}">
              <c16:uniqueId val="{00000000-7D34-4104-98AF-07C3CDCDF2C5}"/>
            </c:ext>
          </c:extLst>
        </c:ser>
        <c:dLbls>
          <c:showLegendKey val="0"/>
          <c:showVal val="0"/>
          <c:showCatName val="0"/>
          <c:showSerName val="0"/>
          <c:showPercent val="0"/>
          <c:showBubbleSize val="0"/>
        </c:dLbls>
        <c:gapWidth val="150"/>
        <c:axId val="471141072"/>
        <c:axId val="471141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75.91</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7D34-4104-98AF-07C3CDCDF2C5}"/>
            </c:ext>
          </c:extLst>
        </c:ser>
        <c:dLbls>
          <c:showLegendKey val="0"/>
          <c:showVal val="0"/>
          <c:showCatName val="0"/>
          <c:showSerName val="0"/>
          <c:showPercent val="0"/>
          <c:showBubbleSize val="0"/>
        </c:dLbls>
        <c:marker val="1"/>
        <c:smooth val="0"/>
        <c:axId val="471141072"/>
        <c:axId val="471141464"/>
      </c:lineChart>
      <c:dateAx>
        <c:axId val="471141072"/>
        <c:scaling>
          <c:orientation val="minMax"/>
        </c:scaling>
        <c:delete val="1"/>
        <c:axPos val="b"/>
        <c:numFmt formatCode="&quot;H&quot;yy" sourceLinked="1"/>
        <c:majorTickMark val="none"/>
        <c:minorTickMark val="none"/>
        <c:tickLblPos val="none"/>
        <c:crossAx val="471141464"/>
        <c:crosses val="autoZero"/>
        <c:auto val="1"/>
        <c:lblOffset val="100"/>
        <c:baseTimeUnit val="years"/>
      </c:dateAx>
      <c:valAx>
        <c:axId val="47114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4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101.45</c:v>
                </c:pt>
                <c:pt idx="1">
                  <c:v>103.8</c:v>
                </c:pt>
                <c:pt idx="2">
                  <c:v>110.26</c:v>
                </c:pt>
                <c:pt idx="3">
                  <c:v>103.16</c:v>
                </c:pt>
                <c:pt idx="4">
                  <c:v>102.94</c:v>
                </c:pt>
              </c:numCache>
            </c:numRef>
          </c:val>
          <c:extLst xmlns:c16r2="http://schemas.microsoft.com/office/drawing/2015/06/chart">
            <c:ext xmlns:c16="http://schemas.microsoft.com/office/drawing/2014/chart" uri="{C3380CC4-5D6E-409C-BE32-E72D297353CC}">
              <c16:uniqueId val="{00000000-5EDC-428F-901B-046596EBF39C}"/>
            </c:ext>
          </c:extLst>
        </c:ser>
        <c:dLbls>
          <c:showLegendKey val="0"/>
          <c:showVal val="0"/>
          <c:showCatName val="0"/>
          <c:showSerName val="0"/>
          <c:showPercent val="0"/>
          <c:showBubbleSize val="0"/>
        </c:dLbls>
        <c:gapWidth val="150"/>
        <c:axId val="467133912"/>
        <c:axId val="46713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114.74</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5EDC-428F-901B-046596EBF39C}"/>
            </c:ext>
          </c:extLst>
        </c:ser>
        <c:dLbls>
          <c:showLegendKey val="0"/>
          <c:showVal val="0"/>
          <c:showCatName val="0"/>
          <c:showSerName val="0"/>
          <c:showPercent val="0"/>
          <c:showBubbleSize val="0"/>
        </c:dLbls>
        <c:marker val="1"/>
        <c:smooth val="0"/>
        <c:axId val="467133912"/>
        <c:axId val="467133520"/>
      </c:lineChart>
      <c:dateAx>
        <c:axId val="467133912"/>
        <c:scaling>
          <c:orientation val="minMax"/>
        </c:scaling>
        <c:delete val="1"/>
        <c:axPos val="b"/>
        <c:numFmt formatCode="&quot;H&quot;yy" sourceLinked="1"/>
        <c:majorTickMark val="none"/>
        <c:minorTickMark val="none"/>
        <c:tickLblPos val="none"/>
        <c:crossAx val="467133520"/>
        <c:crosses val="autoZero"/>
        <c:auto val="1"/>
        <c:lblOffset val="100"/>
        <c:baseTimeUnit val="years"/>
      </c:dateAx>
      <c:valAx>
        <c:axId val="46713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71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41.02</c:v>
                </c:pt>
                <c:pt idx="1">
                  <c:v>42.59</c:v>
                </c:pt>
                <c:pt idx="2">
                  <c:v>37.9</c:v>
                </c:pt>
                <c:pt idx="3">
                  <c:v>39.25</c:v>
                </c:pt>
                <c:pt idx="4">
                  <c:v>41.33</c:v>
                </c:pt>
              </c:numCache>
            </c:numRef>
          </c:val>
          <c:extLst xmlns:c16r2="http://schemas.microsoft.com/office/drawing/2015/06/chart">
            <c:ext xmlns:c16="http://schemas.microsoft.com/office/drawing/2014/chart" uri="{C3380CC4-5D6E-409C-BE32-E72D297353CC}">
              <c16:uniqueId val="{00000000-6E7A-49AE-AE72-54A173198069}"/>
            </c:ext>
          </c:extLst>
        </c:ser>
        <c:dLbls>
          <c:showLegendKey val="0"/>
          <c:showVal val="0"/>
          <c:showCatName val="0"/>
          <c:showSerName val="0"/>
          <c:showPercent val="0"/>
          <c:showBubbleSize val="0"/>
        </c:dLbls>
        <c:gapWidth val="150"/>
        <c:axId val="467135480"/>
        <c:axId val="46713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52.4</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6E7A-49AE-AE72-54A173198069}"/>
            </c:ext>
          </c:extLst>
        </c:ser>
        <c:dLbls>
          <c:showLegendKey val="0"/>
          <c:showVal val="0"/>
          <c:showCatName val="0"/>
          <c:showSerName val="0"/>
          <c:showPercent val="0"/>
          <c:showBubbleSize val="0"/>
        </c:dLbls>
        <c:marker val="1"/>
        <c:smooth val="0"/>
        <c:axId val="467135480"/>
        <c:axId val="467132344"/>
      </c:lineChart>
      <c:dateAx>
        <c:axId val="467135480"/>
        <c:scaling>
          <c:orientation val="minMax"/>
        </c:scaling>
        <c:delete val="1"/>
        <c:axPos val="b"/>
        <c:numFmt formatCode="&quot;H&quot;yy" sourceLinked="1"/>
        <c:majorTickMark val="none"/>
        <c:minorTickMark val="none"/>
        <c:tickLblPos val="none"/>
        <c:crossAx val="467132344"/>
        <c:crosses val="autoZero"/>
        <c:auto val="1"/>
        <c:lblOffset val="100"/>
        <c:baseTimeUnit val="years"/>
      </c:dateAx>
      <c:valAx>
        <c:axId val="46713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9.26</c:v>
                </c:pt>
                <c:pt idx="1">
                  <c:v>10.26</c:v>
                </c:pt>
                <c:pt idx="2">
                  <c:v>6.5</c:v>
                </c:pt>
                <c:pt idx="3">
                  <c:v>22.03</c:v>
                </c:pt>
                <c:pt idx="4">
                  <c:v>27.43</c:v>
                </c:pt>
              </c:numCache>
            </c:numRef>
          </c:val>
          <c:extLst xmlns:c16r2="http://schemas.microsoft.com/office/drawing/2015/06/chart">
            <c:ext xmlns:c16="http://schemas.microsoft.com/office/drawing/2014/chart" uri="{C3380CC4-5D6E-409C-BE32-E72D297353CC}">
              <c16:uniqueId val="{00000000-D190-4D08-BFCA-EA2A02CAC5CC}"/>
            </c:ext>
          </c:extLst>
        </c:ser>
        <c:dLbls>
          <c:showLegendKey val="0"/>
          <c:showVal val="0"/>
          <c:showCatName val="0"/>
          <c:showSerName val="0"/>
          <c:showPercent val="0"/>
          <c:showBubbleSize val="0"/>
        </c:dLbls>
        <c:gapWidth val="150"/>
        <c:axId val="467133128"/>
        <c:axId val="4703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14.01</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D190-4D08-BFCA-EA2A02CAC5CC}"/>
            </c:ext>
          </c:extLst>
        </c:ser>
        <c:dLbls>
          <c:showLegendKey val="0"/>
          <c:showVal val="0"/>
          <c:showCatName val="0"/>
          <c:showSerName val="0"/>
          <c:showPercent val="0"/>
          <c:showBubbleSize val="0"/>
        </c:dLbls>
        <c:marker val="1"/>
        <c:smooth val="0"/>
        <c:axId val="467133128"/>
        <c:axId val="470379208"/>
      </c:lineChart>
      <c:dateAx>
        <c:axId val="467133128"/>
        <c:scaling>
          <c:orientation val="minMax"/>
        </c:scaling>
        <c:delete val="1"/>
        <c:axPos val="b"/>
        <c:numFmt formatCode="&quot;H&quot;yy" sourceLinked="1"/>
        <c:majorTickMark val="none"/>
        <c:minorTickMark val="none"/>
        <c:tickLblPos val="none"/>
        <c:crossAx val="470379208"/>
        <c:crosses val="autoZero"/>
        <c:auto val="1"/>
        <c:lblOffset val="100"/>
        <c:baseTimeUnit val="years"/>
      </c:dateAx>
      <c:valAx>
        <c:axId val="47037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1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4D-4745-92A8-ADC19D33B6C9}"/>
            </c:ext>
          </c:extLst>
        </c:ser>
        <c:dLbls>
          <c:showLegendKey val="0"/>
          <c:showVal val="0"/>
          <c:showCatName val="0"/>
          <c:showSerName val="0"/>
          <c:showPercent val="0"/>
          <c:showBubbleSize val="0"/>
        </c:dLbls>
        <c:gapWidth val="150"/>
        <c:axId val="470379992"/>
        <c:axId val="4703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27.19</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7C4D-4745-92A8-ADC19D33B6C9}"/>
            </c:ext>
          </c:extLst>
        </c:ser>
        <c:dLbls>
          <c:showLegendKey val="0"/>
          <c:showVal val="0"/>
          <c:showCatName val="0"/>
          <c:showSerName val="0"/>
          <c:showPercent val="0"/>
          <c:showBubbleSize val="0"/>
        </c:dLbls>
        <c:marker val="1"/>
        <c:smooth val="0"/>
        <c:axId val="470379992"/>
        <c:axId val="470374112"/>
      </c:lineChart>
      <c:dateAx>
        <c:axId val="470379992"/>
        <c:scaling>
          <c:orientation val="minMax"/>
        </c:scaling>
        <c:delete val="1"/>
        <c:axPos val="b"/>
        <c:numFmt formatCode="&quot;H&quot;yy" sourceLinked="1"/>
        <c:majorTickMark val="none"/>
        <c:minorTickMark val="none"/>
        <c:tickLblPos val="none"/>
        <c:crossAx val="470374112"/>
        <c:crosses val="autoZero"/>
        <c:auto val="1"/>
        <c:lblOffset val="100"/>
        <c:baseTimeUnit val="years"/>
      </c:dateAx>
      <c:valAx>
        <c:axId val="470374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37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370.39</c:v>
                </c:pt>
                <c:pt idx="1">
                  <c:v>551.29</c:v>
                </c:pt>
                <c:pt idx="2">
                  <c:v>438.01</c:v>
                </c:pt>
                <c:pt idx="3">
                  <c:v>352.1</c:v>
                </c:pt>
                <c:pt idx="4">
                  <c:v>447.18</c:v>
                </c:pt>
              </c:numCache>
            </c:numRef>
          </c:val>
          <c:extLst xmlns:c16r2="http://schemas.microsoft.com/office/drawing/2015/06/chart">
            <c:ext xmlns:c16="http://schemas.microsoft.com/office/drawing/2014/chart" uri="{C3380CC4-5D6E-409C-BE32-E72D297353CC}">
              <c16:uniqueId val="{00000000-B7F8-46F0-9FB5-0B6D5DD1279E}"/>
            </c:ext>
          </c:extLst>
        </c:ser>
        <c:dLbls>
          <c:showLegendKey val="0"/>
          <c:showVal val="0"/>
          <c:showCatName val="0"/>
          <c:showSerName val="0"/>
          <c:showPercent val="0"/>
          <c:showBubbleSize val="0"/>
        </c:dLbls>
        <c:gapWidth val="150"/>
        <c:axId val="470376464"/>
        <c:axId val="47037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477.44</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B7F8-46F0-9FB5-0B6D5DD1279E}"/>
            </c:ext>
          </c:extLst>
        </c:ser>
        <c:dLbls>
          <c:showLegendKey val="0"/>
          <c:showVal val="0"/>
          <c:showCatName val="0"/>
          <c:showSerName val="0"/>
          <c:showPercent val="0"/>
          <c:showBubbleSize val="0"/>
        </c:dLbls>
        <c:marker val="1"/>
        <c:smooth val="0"/>
        <c:axId val="470376464"/>
        <c:axId val="470374504"/>
      </c:lineChart>
      <c:dateAx>
        <c:axId val="470376464"/>
        <c:scaling>
          <c:orientation val="minMax"/>
        </c:scaling>
        <c:delete val="1"/>
        <c:axPos val="b"/>
        <c:numFmt formatCode="&quot;H&quot;yy" sourceLinked="1"/>
        <c:majorTickMark val="none"/>
        <c:minorTickMark val="none"/>
        <c:tickLblPos val="none"/>
        <c:crossAx val="470374504"/>
        <c:crosses val="autoZero"/>
        <c:auto val="1"/>
        <c:lblOffset val="100"/>
        <c:baseTimeUnit val="years"/>
      </c:dateAx>
      <c:valAx>
        <c:axId val="470374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3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543.27</c:v>
                </c:pt>
                <c:pt idx="1">
                  <c:v>542.75</c:v>
                </c:pt>
                <c:pt idx="2">
                  <c:v>568.41999999999996</c:v>
                </c:pt>
                <c:pt idx="3">
                  <c:v>598.91</c:v>
                </c:pt>
                <c:pt idx="4">
                  <c:v>582.13</c:v>
                </c:pt>
              </c:numCache>
            </c:numRef>
          </c:val>
          <c:extLst xmlns:c16r2="http://schemas.microsoft.com/office/drawing/2015/06/chart">
            <c:ext xmlns:c16="http://schemas.microsoft.com/office/drawing/2014/chart" uri="{C3380CC4-5D6E-409C-BE32-E72D297353CC}">
              <c16:uniqueId val="{00000000-E1A3-4B4A-AD0C-8507B2D7BF19}"/>
            </c:ext>
          </c:extLst>
        </c:ser>
        <c:dLbls>
          <c:showLegendKey val="0"/>
          <c:showVal val="0"/>
          <c:showCatName val="0"/>
          <c:showSerName val="0"/>
          <c:showPercent val="0"/>
          <c:showBubbleSize val="0"/>
        </c:dLbls>
        <c:gapWidth val="150"/>
        <c:axId val="470377640"/>
        <c:axId val="47037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485.75</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E1A3-4B4A-AD0C-8507B2D7BF19}"/>
            </c:ext>
          </c:extLst>
        </c:ser>
        <c:dLbls>
          <c:showLegendKey val="0"/>
          <c:showVal val="0"/>
          <c:showCatName val="0"/>
          <c:showSerName val="0"/>
          <c:showPercent val="0"/>
          <c:showBubbleSize val="0"/>
        </c:dLbls>
        <c:marker val="1"/>
        <c:smooth val="0"/>
        <c:axId val="470377640"/>
        <c:axId val="470376856"/>
      </c:lineChart>
      <c:dateAx>
        <c:axId val="470377640"/>
        <c:scaling>
          <c:orientation val="minMax"/>
        </c:scaling>
        <c:delete val="1"/>
        <c:axPos val="b"/>
        <c:numFmt formatCode="&quot;H&quot;yy" sourceLinked="1"/>
        <c:majorTickMark val="none"/>
        <c:minorTickMark val="none"/>
        <c:tickLblPos val="none"/>
        <c:crossAx val="470376856"/>
        <c:crosses val="autoZero"/>
        <c:auto val="1"/>
        <c:lblOffset val="100"/>
        <c:baseTimeUnit val="years"/>
      </c:dateAx>
      <c:valAx>
        <c:axId val="470376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37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99.08</c:v>
                </c:pt>
                <c:pt idx="1">
                  <c:v>101.83</c:v>
                </c:pt>
                <c:pt idx="2">
                  <c:v>98.51</c:v>
                </c:pt>
                <c:pt idx="3">
                  <c:v>88.92</c:v>
                </c:pt>
                <c:pt idx="4">
                  <c:v>81.95</c:v>
                </c:pt>
              </c:numCache>
            </c:numRef>
          </c:val>
          <c:extLst xmlns:c16r2="http://schemas.microsoft.com/office/drawing/2015/06/chart">
            <c:ext xmlns:c16="http://schemas.microsoft.com/office/drawing/2014/chart" uri="{C3380CC4-5D6E-409C-BE32-E72D297353CC}">
              <c16:uniqueId val="{00000000-38EB-42F1-850E-F5EE8ADDEA30}"/>
            </c:ext>
          </c:extLst>
        </c:ser>
        <c:dLbls>
          <c:showLegendKey val="0"/>
          <c:showVal val="0"/>
          <c:showCatName val="0"/>
          <c:showSerName val="0"/>
          <c:showPercent val="0"/>
          <c:showBubbleSize val="0"/>
        </c:dLbls>
        <c:gapWidth val="150"/>
        <c:axId val="470376072"/>
        <c:axId val="4703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83.59</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38EB-42F1-850E-F5EE8ADDEA30}"/>
            </c:ext>
          </c:extLst>
        </c:ser>
        <c:dLbls>
          <c:showLegendKey val="0"/>
          <c:showVal val="0"/>
          <c:showCatName val="0"/>
          <c:showSerName val="0"/>
          <c:showPercent val="0"/>
          <c:showBubbleSize val="0"/>
        </c:dLbls>
        <c:marker val="1"/>
        <c:smooth val="0"/>
        <c:axId val="470376072"/>
        <c:axId val="470377248"/>
      </c:lineChart>
      <c:dateAx>
        <c:axId val="470376072"/>
        <c:scaling>
          <c:orientation val="minMax"/>
        </c:scaling>
        <c:delete val="1"/>
        <c:axPos val="b"/>
        <c:numFmt formatCode="&quot;H&quot;yy" sourceLinked="1"/>
        <c:majorTickMark val="none"/>
        <c:minorTickMark val="none"/>
        <c:tickLblPos val="none"/>
        <c:crossAx val="470377248"/>
        <c:crosses val="autoZero"/>
        <c:auto val="1"/>
        <c:lblOffset val="100"/>
        <c:baseTimeUnit val="years"/>
      </c:dateAx>
      <c:valAx>
        <c:axId val="4703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212.8</c:v>
                </c:pt>
                <c:pt idx="1">
                  <c:v>207.87</c:v>
                </c:pt>
                <c:pt idx="2">
                  <c:v>218.62</c:v>
                </c:pt>
                <c:pt idx="3">
                  <c:v>242.63</c:v>
                </c:pt>
                <c:pt idx="4">
                  <c:v>266.19</c:v>
                </c:pt>
              </c:numCache>
            </c:numRef>
          </c:val>
          <c:extLst xmlns:c16r2="http://schemas.microsoft.com/office/drawing/2015/06/chart">
            <c:ext xmlns:c16="http://schemas.microsoft.com/office/drawing/2014/chart" uri="{C3380CC4-5D6E-409C-BE32-E72D297353CC}">
              <c16:uniqueId val="{00000000-C7FE-48E2-87B1-0ACCC6C303C9}"/>
            </c:ext>
          </c:extLst>
        </c:ser>
        <c:dLbls>
          <c:showLegendKey val="0"/>
          <c:showVal val="0"/>
          <c:showCatName val="0"/>
          <c:showSerName val="0"/>
          <c:showPercent val="0"/>
          <c:showBubbleSize val="0"/>
        </c:dLbls>
        <c:gapWidth val="150"/>
        <c:axId val="470372936"/>
        <c:axId val="47113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230.22</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C7FE-48E2-87B1-0ACCC6C303C9}"/>
            </c:ext>
          </c:extLst>
        </c:ser>
        <c:dLbls>
          <c:showLegendKey val="0"/>
          <c:showVal val="0"/>
          <c:showCatName val="0"/>
          <c:showSerName val="0"/>
          <c:showPercent val="0"/>
          <c:showBubbleSize val="0"/>
        </c:dLbls>
        <c:marker val="1"/>
        <c:smooth val="0"/>
        <c:axId val="470372936"/>
        <c:axId val="471139112"/>
      </c:lineChart>
      <c:dateAx>
        <c:axId val="470372936"/>
        <c:scaling>
          <c:orientation val="minMax"/>
        </c:scaling>
        <c:delete val="1"/>
        <c:axPos val="b"/>
        <c:numFmt formatCode="&quot;H&quot;yy" sourceLinked="1"/>
        <c:majorTickMark val="none"/>
        <c:minorTickMark val="none"/>
        <c:tickLblPos val="none"/>
        <c:crossAx val="471139112"/>
        <c:crosses val="autoZero"/>
        <c:auto val="1"/>
        <c:lblOffset val="100"/>
        <c:baseTimeUnit val="years"/>
      </c:dateAx>
      <c:valAx>
        <c:axId val="47113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7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40" zoomScale="68" zoomScaleNormal="6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西川町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5249</v>
      </c>
      <c r="AM8" s="61"/>
      <c r="AN8" s="61"/>
      <c r="AO8" s="61"/>
      <c r="AP8" s="61"/>
      <c r="AQ8" s="61"/>
      <c r="AR8" s="61"/>
      <c r="AS8" s="61"/>
      <c r="AT8" s="52">
        <f>データ!$S$6</f>
        <v>393.19</v>
      </c>
      <c r="AU8" s="53"/>
      <c r="AV8" s="53"/>
      <c r="AW8" s="53"/>
      <c r="AX8" s="53"/>
      <c r="AY8" s="53"/>
      <c r="AZ8" s="53"/>
      <c r="BA8" s="53"/>
      <c r="BB8" s="54">
        <f>データ!$T$6</f>
        <v>13.35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70.099999999999994</v>
      </c>
      <c r="J10" s="53"/>
      <c r="K10" s="53"/>
      <c r="L10" s="53"/>
      <c r="M10" s="53"/>
      <c r="N10" s="53"/>
      <c r="O10" s="64"/>
      <c r="P10" s="54">
        <f>データ!$P$6</f>
        <v>98.34</v>
      </c>
      <c r="Q10" s="54"/>
      <c r="R10" s="54"/>
      <c r="S10" s="54"/>
      <c r="T10" s="54"/>
      <c r="U10" s="54"/>
      <c r="V10" s="54"/>
      <c r="W10" s="61">
        <f>データ!$Q$6</f>
        <v>4260</v>
      </c>
      <c r="X10" s="61"/>
      <c r="Y10" s="61"/>
      <c r="Z10" s="61"/>
      <c r="AA10" s="61"/>
      <c r="AB10" s="61"/>
      <c r="AC10" s="61"/>
      <c r="AD10" s="2"/>
      <c r="AE10" s="2"/>
      <c r="AF10" s="2"/>
      <c r="AG10" s="2"/>
      <c r="AH10" s="4"/>
      <c r="AI10" s="4"/>
      <c r="AJ10" s="4"/>
      <c r="AK10" s="4"/>
      <c r="AL10" s="61">
        <f>データ!$U$6</f>
        <v>5101</v>
      </c>
      <c r="AM10" s="61"/>
      <c r="AN10" s="61"/>
      <c r="AO10" s="61"/>
      <c r="AP10" s="61"/>
      <c r="AQ10" s="61"/>
      <c r="AR10" s="61"/>
      <c r="AS10" s="61"/>
      <c r="AT10" s="52">
        <f>データ!$V$6</f>
        <v>25.69</v>
      </c>
      <c r="AU10" s="53"/>
      <c r="AV10" s="53"/>
      <c r="AW10" s="53"/>
      <c r="AX10" s="53"/>
      <c r="AY10" s="53"/>
      <c r="AZ10" s="53"/>
      <c r="BA10" s="53"/>
      <c r="BB10" s="54">
        <f>データ!$W$6</f>
        <v>198.56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P5YBnJXmo6Z+ALiTcM+jQzN+mKysAnhEQiagBfysKv6jobWHXQ4uZOgIlHEaVOCzWzGC3E7bQu7mvIaPD5H7w==" saltValue="t2F6MwfJbfanH9q8NHOhS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63223</v>
      </c>
      <c r="D6" s="34">
        <f t="shared" si="3"/>
        <v>46</v>
      </c>
      <c r="E6" s="34">
        <f t="shared" si="3"/>
        <v>1</v>
      </c>
      <c r="F6" s="34">
        <f t="shared" si="3"/>
        <v>0</v>
      </c>
      <c r="G6" s="34">
        <f t="shared" si="3"/>
        <v>1</v>
      </c>
      <c r="H6" s="34" t="str">
        <f t="shared" si="3"/>
        <v>山形県　西川町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70.099999999999994</v>
      </c>
      <c r="P6" s="35">
        <f t="shared" si="3"/>
        <v>98.34</v>
      </c>
      <c r="Q6" s="35">
        <f t="shared" si="3"/>
        <v>4260</v>
      </c>
      <c r="R6" s="35">
        <f t="shared" si="3"/>
        <v>5249</v>
      </c>
      <c r="S6" s="35">
        <f t="shared" si="3"/>
        <v>393.19</v>
      </c>
      <c r="T6" s="35">
        <f t="shared" si="3"/>
        <v>13.35</v>
      </c>
      <c r="U6" s="35">
        <f t="shared" si="3"/>
        <v>5101</v>
      </c>
      <c r="V6" s="35">
        <f t="shared" si="3"/>
        <v>25.69</v>
      </c>
      <c r="W6" s="35">
        <f t="shared" si="3"/>
        <v>198.56</v>
      </c>
      <c r="X6" s="36">
        <f>IF(X7="",NA(),X7)</f>
        <v>101.45</v>
      </c>
      <c r="Y6" s="36">
        <f t="shared" ref="Y6:AG6" si="4">IF(Y7="",NA(),Y7)</f>
        <v>103.8</v>
      </c>
      <c r="Z6" s="36">
        <f t="shared" si="4"/>
        <v>110.26</v>
      </c>
      <c r="AA6" s="36">
        <f t="shared" si="4"/>
        <v>103.16</v>
      </c>
      <c r="AB6" s="36">
        <f t="shared" si="4"/>
        <v>102.94</v>
      </c>
      <c r="AC6" s="36">
        <f t="shared" si="4"/>
        <v>106.62</v>
      </c>
      <c r="AD6" s="36">
        <f t="shared" si="4"/>
        <v>114.74</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27.19</v>
      </c>
      <c r="AP6" s="36">
        <f t="shared" si="5"/>
        <v>16.399999999999999</v>
      </c>
      <c r="AQ6" s="36">
        <f t="shared" si="5"/>
        <v>25.66</v>
      </c>
      <c r="AR6" s="36">
        <f t="shared" si="5"/>
        <v>21.69</v>
      </c>
      <c r="AS6" s="35" t="str">
        <f>IF(AS7="","",IF(AS7="-","【-】","【"&amp;SUBSTITUTE(TEXT(AS7,"#,##0.00"),"-","△")&amp;"】"))</f>
        <v>【1.08】</v>
      </c>
      <c r="AT6" s="36">
        <f>IF(AT7="",NA(),AT7)</f>
        <v>370.39</v>
      </c>
      <c r="AU6" s="36">
        <f t="shared" ref="AU6:BC6" si="6">IF(AU7="",NA(),AU7)</f>
        <v>551.29</v>
      </c>
      <c r="AV6" s="36">
        <f t="shared" si="6"/>
        <v>438.01</v>
      </c>
      <c r="AW6" s="36">
        <f t="shared" si="6"/>
        <v>352.1</v>
      </c>
      <c r="AX6" s="36">
        <f t="shared" si="6"/>
        <v>447.18</v>
      </c>
      <c r="AY6" s="36">
        <f t="shared" si="6"/>
        <v>416.14</v>
      </c>
      <c r="AZ6" s="36">
        <f t="shared" si="6"/>
        <v>477.44</v>
      </c>
      <c r="BA6" s="36">
        <f t="shared" si="6"/>
        <v>293.23</v>
      </c>
      <c r="BB6" s="36">
        <f t="shared" si="6"/>
        <v>300.14</v>
      </c>
      <c r="BC6" s="36">
        <f t="shared" si="6"/>
        <v>301.04000000000002</v>
      </c>
      <c r="BD6" s="35" t="str">
        <f>IF(BD7="","",IF(BD7="-","【-】","【"&amp;SUBSTITUTE(TEXT(BD7,"#,##0.00"),"-","△")&amp;"】"))</f>
        <v>【264.97】</v>
      </c>
      <c r="BE6" s="36">
        <f>IF(BE7="",NA(),BE7)</f>
        <v>543.27</v>
      </c>
      <c r="BF6" s="36">
        <f t="shared" ref="BF6:BN6" si="7">IF(BF7="",NA(),BF7)</f>
        <v>542.75</v>
      </c>
      <c r="BG6" s="36">
        <f t="shared" si="7"/>
        <v>568.41999999999996</v>
      </c>
      <c r="BH6" s="36">
        <f t="shared" si="7"/>
        <v>598.91</v>
      </c>
      <c r="BI6" s="36">
        <f t="shared" si="7"/>
        <v>582.13</v>
      </c>
      <c r="BJ6" s="36">
        <f t="shared" si="7"/>
        <v>487.22</v>
      </c>
      <c r="BK6" s="36">
        <f t="shared" si="7"/>
        <v>485.75</v>
      </c>
      <c r="BL6" s="36">
        <f t="shared" si="7"/>
        <v>542.29999999999995</v>
      </c>
      <c r="BM6" s="36">
        <f t="shared" si="7"/>
        <v>566.65</v>
      </c>
      <c r="BN6" s="36">
        <f t="shared" si="7"/>
        <v>551.62</v>
      </c>
      <c r="BO6" s="35" t="str">
        <f>IF(BO7="","",IF(BO7="-","【-】","【"&amp;SUBSTITUTE(TEXT(BO7,"#,##0.00"),"-","△")&amp;"】"))</f>
        <v>【266.61】</v>
      </c>
      <c r="BP6" s="36">
        <f>IF(BP7="",NA(),BP7)</f>
        <v>99.08</v>
      </c>
      <c r="BQ6" s="36">
        <f t="shared" ref="BQ6:BY6" si="8">IF(BQ7="",NA(),BQ7)</f>
        <v>101.83</v>
      </c>
      <c r="BR6" s="36">
        <f t="shared" si="8"/>
        <v>98.51</v>
      </c>
      <c r="BS6" s="36">
        <f t="shared" si="8"/>
        <v>88.92</v>
      </c>
      <c r="BT6" s="36">
        <f t="shared" si="8"/>
        <v>81.95</v>
      </c>
      <c r="BU6" s="36">
        <f t="shared" si="8"/>
        <v>92.76</v>
      </c>
      <c r="BV6" s="36">
        <f t="shared" si="8"/>
        <v>83.59</v>
      </c>
      <c r="BW6" s="36">
        <f t="shared" si="8"/>
        <v>87.51</v>
      </c>
      <c r="BX6" s="36">
        <f t="shared" si="8"/>
        <v>84.77</v>
      </c>
      <c r="BY6" s="36">
        <f t="shared" si="8"/>
        <v>87.11</v>
      </c>
      <c r="BZ6" s="35" t="str">
        <f>IF(BZ7="","",IF(BZ7="-","【-】","【"&amp;SUBSTITUTE(TEXT(BZ7,"#,##0.00"),"-","△")&amp;"】"))</f>
        <v>【103.24】</v>
      </c>
      <c r="CA6" s="36">
        <f>IF(CA7="",NA(),CA7)</f>
        <v>212.8</v>
      </c>
      <c r="CB6" s="36">
        <f t="shared" ref="CB6:CJ6" si="9">IF(CB7="",NA(),CB7)</f>
        <v>207.87</v>
      </c>
      <c r="CC6" s="36">
        <f t="shared" si="9"/>
        <v>218.62</v>
      </c>
      <c r="CD6" s="36">
        <f t="shared" si="9"/>
        <v>242.63</v>
      </c>
      <c r="CE6" s="36">
        <f t="shared" si="9"/>
        <v>266.19</v>
      </c>
      <c r="CF6" s="36">
        <f t="shared" si="9"/>
        <v>208.67</v>
      </c>
      <c r="CG6" s="36">
        <f t="shared" si="9"/>
        <v>230.22</v>
      </c>
      <c r="CH6" s="36">
        <f t="shared" si="9"/>
        <v>218.42</v>
      </c>
      <c r="CI6" s="36">
        <f t="shared" si="9"/>
        <v>227.27</v>
      </c>
      <c r="CJ6" s="36">
        <f t="shared" si="9"/>
        <v>223.98</v>
      </c>
      <c r="CK6" s="35" t="str">
        <f>IF(CK7="","",IF(CK7="-","【-】","【"&amp;SUBSTITUTE(TEXT(CK7,"#,##0.00"),"-","△")&amp;"】"))</f>
        <v>【168.38】</v>
      </c>
      <c r="CL6" s="36">
        <f>IF(CL7="",NA(),CL7)</f>
        <v>85.3</v>
      </c>
      <c r="CM6" s="36">
        <f t="shared" ref="CM6:CU6" si="10">IF(CM7="",NA(),CM7)</f>
        <v>78.78</v>
      </c>
      <c r="CN6" s="36">
        <f t="shared" si="10"/>
        <v>56.49</v>
      </c>
      <c r="CO6" s="36">
        <f t="shared" si="10"/>
        <v>61.9</v>
      </c>
      <c r="CP6" s="36">
        <f t="shared" si="10"/>
        <v>62.06</v>
      </c>
      <c r="CQ6" s="36">
        <f t="shared" si="10"/>
        <v>49.08</v>
      </c>
      <c r="CR6" s="36">
        <f t="shared" si="10"/>
        <v>41.09</v>
      </c>
      <c r="CS6" s="36">
        <f t="shared" si="10"/>
        <v>50.24</v>
      </c>
      <c r="CT6" s="36">
        <f t="shared" si="10"/>
        <v>50.29</v>
      </c>
      <c r="CU6" s="36">
        <f t="shared" si="10"/>
        <v>49.64</v>
      </c>
      <c r="CV6" s="35" t="str">
        <f>IF(CV7="","",IF(CV7="-","【-】","【"&amp;SUBSTITUTE(TEXT(CV7,"#,##0.00"),"-","△")&amp;"】"))</f>
        <v>【60.00】</v>
      </c>
      <c r="CW6" s="36">
        <f>IF(CW7="",NA(),CW7)</f>
        <v>66.459999999999994</v>
      </c>
      <c r="CX6" s="36">
        <f t="shared" ref="CX6:DF6" si="11">IF(CX7="",NA(),CX7)</f>
        <v>72.650000000000006</v>
      </c>
      <c r="CY6" s="36">
        <f t="shared" si="11"/>
        <v>74.92</v>
      </c>
      <c r="CZ6" s="36">
        <f t="shared" si="11"/>
        <v>66.53</v>
      </c>
      <c r="DA6" s="36">
        <f t="shared" si="11"/>
        <v>65.25</v>
      </c>
      <c r="DB6" s="36">
        <f t="shared" si="11"/>
        <v>79.3</v>
      </c>
      <c r="DC6" s="36">
        <f t="shared" si="11"/>
        <v>75.91</v>
      </c>
      <c r="DD6" s="36">
        <f t="shared" si="11"/>
        <v>78.650000000000006</v>
      </c>
      <c r="DE6" s="36">
        <f t="shared" si="11"/>
        <v>77.73</v>
      </c>
      <c r="DF6" s="36">
        <f t="shared" si="11"/>
        <v>78.09</v>
      </c>
      <c r="DG6" s="35" t="str">
        <f>IF(DG7="","",IF(DG7="-","【-】","【"&amp;SUBSTITUTE(TEXT(DG7,"#,##0.00"),"-","△")&amp;"】"))</f>
        <v>【89.80】</v>
      </c>
      <c r="DH6" s="36">
        <f>IF(DH7="",NA(),DH7)</f>
        <v>41.02</v>
      </c>
      <c r="DI6" s="36">
        <f t="shared" ref="DI6:DQ6" si="12">IF(DI7="",NA(),DI7)</f>
        <v>42.59</v>
      </c>
      <c r="DJ6" s="36">
        <f t="shared" si="12"/>
        <v>37.9</v>
      </c>
      <c r="DK6" s="36">
        <f t="shared" si="12"/>
        <v>39.25</v>
      </c>
      <c r="DL6" s="36">
        <f t="shared" si="12"/>
        <v>41.33</v>
      </c>
      <c r="DM6" s="36">
        <f t="shared" si="12"/>
        <v>47.44</v>
      </c>
      <c r="DN6" s="36">
        <f t="shared" si="12"/>
        <v>52.4</v>
      </c>
      <c r="DO6" s="36">
        <f t="shared" si="12"/>
        <v>45.14</v>
      </c>
      <c r="DP6" s="36">
        <f t="shared" si="12"/>
        <v>45.85</v>
      </c>
      <c r="DQ6" s="36">
        <f t="shared" si="12"/>
        <v>47.31</v>
      </c>
      <c r="DR6" s="35" t="str">
        <f>IF(DR7="","",IF(DR7="-","【-】","【"&amp;SUBSTITUTE(TEXT(DR7,"#,##0.00"),"-","△")&amp;"】"))</f>
        <v>【49.59】</v>
      </c>
      <c r="DS6" s="36">
        <f>IF(DS7="",NA(),DS7)</f>
        <v>9.26</v>
      </c>
      <c r="DT6" s="36">
        <f t="shared" ref="DT6:EB6" si="13">IF(DT7="",NA(),DT7)</f>
        <v>10.26</v>
      </c>
      <c r="DU6" s="36">
        <f t="shared" si="13"/>
        <v>6.5</v>
      </c>
      <c r="DV6" s="36">
        <f t="shared" si="13"/>
        <v>22.03</v>
      </c>
      <c r="DW6" s="36">
        <f t="shared" si="13"/>
        <v>27.43</v>
      </c>
      <c r="DX6" s="36">
        <f t="shared" si="13"/>
        <v>11.16</v>
      </c>
      <c r="DY6" s="36">
        <f t="shared" si="13"/>
        <v>14.01</v>
      </c>
      <c r="DZ6" s="36">
        <f t="shared" si="13"/>
        <v>13.58</v>
      </c>
      <c r="EA6" s="36">
        <f t="shared" si="13"/>
        <v>14.13</v>
      </c>
      <c r="EB6" s="36">
        <f t="shared" si="13"/>
        <v>16.77</v>
      </c>
      <c r="EC6" s="35" t="str">
        <f>IF(EC7="","",IF(EC7="-","【-】","【"&amp;SUBSTITUTE(TEXT(EC7,"#,##0.00"),"-","△")&amp;"】"))</f>
        <v>【19.44】</v>
      </c>
      <c r="ED6" s="36">
        <f>IF(ED7="",NA(),ED7)</f>
        <v>0.16</v>
      </c>
      <c r="EE6" s="36">
        <f t="shared" ref="EE6:EM6" si="14">IF(EE7="",NA(),EE7)</f>
        <v>0.71</v>
      </c>
      <c r="EF6" s="36">
        <f t="shared" si="14"/>
        <v>0.46</v>
      </c>
      <c r="EG6" s="36">
        <f t="shared" si="14"/>
        <v>0.77</v>
      </c>
      <c r="EH6" s="36">
        <f t="shared" si="14"/>
        <v>0.63</v>
      </c>
      <c r="EI6" s="36">
        <f t="shared" si="14"/>
        <v>0.65</v>
      </c>
      <c r="EJ6" s="36">
        <f t="shared" si="14"/>
        <v>0.41</v>
      </c>
      <c r="EK6" s="36">
        <f t="shared" si="14"/>
        <v>0.44</v>
      </c>
      <c r="EL6" s="36">
        <f t="shared" si="14"/>
        <v>0.52</v>
      </c>
      <c r="EM6" s="36">
        <f t="shared" si="14"/>
        <v>0.47</v>
      </c>
      <c r="EN6" s="35" t="str">
        <f>IF(EN7="","",IF(EN7="-","【-】","【"&amp;SUBSTITUTE(TEXT(EN7,"#,##0.00"),"-","△")&amp;"】"))</f>
        <v>【0.68】</v>
      </c>
    </row>
    <row r="7" spans="1:144" s="37" customFormat="1" x14ac:dyDescent="0.15">
      <c r="A7" s="29"/>
      <c r="B7" s="38">
        <v>2019</v>
      </c>
      <c r="C7" s="38">
        <v>63223</v>
      </c>
      <c r="D7" s="38">
        <v>46</v>
      </c>
      <c r="E7" s="38">
        <v>1</v>
      </c>
      <c r="F7" s="38">
        <v>0</v>
      </c>
      <c r="G7" s="38">
        <v>1</v>
      </c>
      <c r="H7" s="38" t="s">
        <v>93</v>
      </c>
      <c r="I7" s="38" t="s">
        <v>94</v>
      </c>
      <c r="J7" s="38" t="s">
        <v>95</v>
      </c>
      <c r="K7" s="38" t="s">
        <v>96</v>
      </c>
      <c r="L7" s="38" t="s">
        <v>97</v>
      </c>
      <c r="M7" s="38" t="s">
        <v>98</v>
      </c>
      <c r="N7" s="39" t="s">
        <v>99</v>
      </c>
      <c r="O7" s="39">
        <v>70.099999999999994</v>
      </c>
      <c r="P7" s="39">
        <v>98.34</v>
      </c>
      <c r="Q7" s="39">
        <v>4260</v>
      </c>
      <c r="R7" s="39">
        <v>5249</v>
      </c>
      <c r="S7" s="39">
        <v>393.19</v>
      </c>
      <c r="T7" s="39">
        <v>13.35</v>
      </c>
      <c r="U7" s="39">
        <v>5101</v>
      </c>
      <c r="V7" s="39">
        <v>25.69</v>
      </c>
      <c r="W7" s="39">
        <v>198.56</v>
      </c>
      <c r="X7" s="39">
        <v>101.45</v>
      </c>
      <c r="Y7" s="39">
        <v>103.8</v>
      </c>
      <c r="Z7" s="39">
        <v>110.26</v>
      </c>
      <c r="AA7" s="39">
        <v>103.16</v>
      </c>
      <c r="AB7" s="39">
        <v>102.94</v>
      </c>
      <c r="AC7" s="39">
        <v>106.62</v>
      </c>
      <c r="AD7" s="39">
        <v>114.74</v>
      </c>
      <c r="AE7" s="39">
        <v>104.47</v>
      </c>
      <c r="AF7" s="39">
        <v>103.81</v>
      </c>
      <c r="AG7" s="39">
        <v>104.35</v>
      </c>
      <c r="AH7" s="39">
        <v>112.01</v>
      </c>
      <c r="AI7" s="39">
        <v>0</v>
      </c>
      <c r="AJ7" s="39">
        <v>0</v>
      </c>
      <c r="AK7" s="39">
        <v>0</v>
      </c>
      <c r="AL7" s="39">
        <v>0</v>
      </c>
      <c r="AM7" s="39">
        <v>0</v>
      </c>
      <c r="AN7" s="39">
        <v>12.59</v>
      </c>
      <c r="AO7" s="39">
        <v>27.19</v>
      </c>
      <c r="AP7" s="39">
        <v>16.399999999999999</v>
      </c>
      <c r="AQ7" s="39">
        <v>25.66</v>
      </c>
      <c r="AR7" s="39">
        <v>21.69</v>
      </c>
      <c r="AS7" s="39">
        <v>1.08</v>
      </c>
      <c r="AT7" s="39">
        <v>370.39</v>
      </c>
      <c r="AU7" s="39">
        <v>551.29</v>
      </c>
      <c r="AV7" s="39">
        <v>438.01</v>
      </c>
      <c r="AW7" s="39">
        <v>352.1</v>
      </c>
      <c r="AX7" s="39">
        <v>447.18</v>
      </c>
      <c r="AY7" s="39">
        <v>416.14</v>
      </c>
      <c r="AZ7" s="39">
        <v>477.44</v>
      </c>
      <c r="BA7" s="39">
        <v>293.23</v>
      </c>
      <c r="BB7" s="39">
        <v>300.14</v>
      </c>
      <c r="BC7" s="39">
        <v>301.04000000000002</v>
      </c>
      <c r="BD7" s="39">
        <v>264.97000000000003</v>
      </c>
      <c r="BE7" s="39">
        <v>543.27</v>
      </c>
      <c r="BF7" s="39">
        <v>542.75</v>
      </c>
      <c r="BG7" s="39">
        <v>568.41999999999996</v>
      </c>
      <c r="BH7" s="39">
        <v>598.91</v>
      </c>
      <c r="BI7" s="39">
        <v>582.13</v>
      </c>
      <c r="BJ7" s="39">
        <v>487.22</v>
      </c>
      <c r="BK7" s="39">
        <v>485.75</v>
      </c>
      <c r="BL7" s="39">
        <v>542.29999999999995</v>
      </c>
      <c r="BM7" s="39">
        <v>566.65</v>
      </c>
      <c r="BN7" s="39">
        <v>551.62</v>
      </c>
      <c r="BO7" s="39">
        <v>266.61</v>
      </c>
      <c r="BP7" s="39">
        <v>99.08</v>
      </c>
      <c r="BQ7" s="39">
        <v>101.83</v>
      </c>
      <c r="BR7" s="39">
        <v>98.51</v>
      </c>
      <c r="BS7" s="39">
        <v>88.92</v>
      </c>
      <c r="BT7" s="39">
        <v>81.95</v>
      </c>
      <c r="BU7" s="39">
        <v>92.76</v>
      </c>
      <c r="BV7" s="39">
        <v>83.59</v>
      </c>
      <c r="BW7" s="39">
        <v>87.51</v>
      </c>
      <c r="BX7" s="39">
        <v>84.77</v>
      </c>
      <c r="BY7" s="39">
        <v>87.11</v>
      </c>
      <c r="BZ7" s="39">
        <v>103.24</v>
      </c>
      <c r="CA7" s="39">
        <v>212.8</v>
      </c>
      <c r="CB7" s="39">
        <v>207.87</v>
      </c>
      <c r="CC7" s="39">
        <v>218.62</v>
      </c>
      <c r="CD7" s="39">
        <v>242.63</v>
      </c>
      <c r="CE7" s="39">
        <v>266.19</v>
      </c>
      <c r="CF7" s="39">
        <v>208.67</v>
      </c>
      <c r="CG7" s="39">
        <v>230.22</v>
      </c>
      <c r="CH7" s="39">
        <v>218.42</v>
      </c>
      <c r="CI7" s="39">
        <v>227.27</v>
      </c>
      <c r="CJ7" s="39">
        <v>223.98</v>
      </c>
      <c r="CK7" s="39">
        <v>168.38</v>
      </c>
      <c r="CL7" s="39">
        <v>85.3</v>
      </c>
      <c r="CM7" s="39">
        <v>78.78</v>
      </c>
      <c r="CN7" s="39">
        <v>56.49</v>
      </c>
      <c r="CO7" s="39">
        <v>61.9</v>
      </c>
      <c r="CP7" s="39">
        <v>62.06</v>
      </c>
      <c r="CQ7" s="39">
        <v>49.08</v>
      </c>
      <c r="CR7" s="39">
        <v>41.09</v>
      </c>
      <c r="CS7" s="39">
        <v>50.24</v>
      </c>
      <c r="CT7" s="39">
        <v>50.29</v>
      </c>
      <c r="CU7" s="39">
        <v>49.64</v>
      </c>
      <c r="CV7" s="39">
        <v>60</v>
      </c>
      <c r="CW7" s="39">
        <v>66.459999999999994</v>
      </c>
      <c r="CX7" s="39">
        <v>72.650000000000006</v>
      </c>
      <c r="CY7" s="39">
        <v>74.92</v>
      </c>
      <c r="CZ7" s="39">
        <v>66.53</v>
      </c>
      <c r="DA7" s="39">
        <v>65.25</v>
      </c>
      <c r="DB7" s="39">
        <v>79.3</v>
      </c>
      <c r="DC7" s="39">
        <v>75.91</v>
      </c>
      <c r="DD7" s="39">
        <v>78.650000000000006</v>
      </c>
      <c r="DE7" s="39">
        <v>77.73</v>
      </c>
      <c r="DF7" s="39">
        <v>78.09</v>
      </c>
      <c r="DG7" s="39">
        <v>89.8</v>
      </c>
      <c r="DH7" s="39">
        <v>41.02</v>
      </c>
      <c r="DI7" s="39">
        <v>42.59</v>
      </c>
      <c r="DJ7" s="39">
        <v>37.9</v>
      </c>
      <c r="DK7" s="39">
        <v>39.25</v>
      </c>
      <c r="DL7" s="39">
        <v>41.33</v>
      </c>
      <c r="DM7" s="39">
        <v>47.44</v>
      </c>
      <c r="DN7" s="39">
        <v>52.4</v>
      </c>
      <c r="DO7" s="39">
        <v>45.14</v>
      </c>
      <c r="DP7" s="39">
        <v>45.85</v>
      </c>
      <c r="DQ7" s="39">
        <v>47.31</v>
      </c>
      <c r="DR7" s="39">
        <v>49.59</v>
      </c>
      <c r="DS7" s="39">
        <v>9.26</v>
      </c>
      <c r="DT7" s="39">
        <v>10.26</v>
      </c>
      <c r="DU7" s="39">
        <v>6.5</v>
      </c>
      <c r="DV7" s="39">
        <v>22.03</v>
      </c>
      <c r="DW7" s="39">
        <v>27.43</v>
      </c>
      <c r="DX7" s="39">
        <v>11.16</v>
      </c>
      <c r="DY7" s="39">
        <v>14.01</v>
      </c>
      <c r="DZ7" s="39">
        <v>13.58</v>
      </c>
      <c r="EA7" s="39">
        <v>14.13</v>
      </c>
      <c r="EB7" s="39">
        <v>16.77</v>
      </c>
      <c r="EC7" s="39">
        <v>19.440000000000001</v>
      </c>
      <c r="ED7" s="39">
        <v>0.16</v>
      </c>
      <c r="EE7" s="39">
        <v>0.71</v>
      </c>
      <c r="EF7" s="39">
        <v>0.46</v>
      </c>
      <c r="EG7" s="39">
        <v>0.77</v>
      </c>
      <c r="EH7" s="39">
        <v>0.63</v>
      </c>
      <c r="EI7" s="39">
        <v>0.65</v>
      </c>
      <c r="EJ7" s="39">
        <v>0.41</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堀江　美穂</cp:lastModifiedBy>
  <cp:lastPrinted>2021-01-20T05:10:45Z</cp:lastPrinted>
  <dcterms:created xsi:type="dcterms:W3CDTF">2020-12-04T02:03:55Z</dcterms:created>
  <dcterms:modified xsi:type="dcterms:W3CDTF">2021-01-29T05:14:54Z</dcterms:modified>
  <cp:category/>
</cp:coreProperties>
</file>