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\\192.168.100.233\07_建設水道課\03_水道係\07業務関係\11調査・アンケート関係\01水道関係\R02\1.14経営比較分析票\【経営比較分析表】2019_063231_47_1718\"/>
    </mc:Choice>
  </mc:AlternateContent>
  <xr:revisionPtr revIDLastSave="0" documentId="13_ncr:1_{CBC0CA3E-0357-4F94-B490-48792B12AB4C}" xr6:coauthVersionLast="36" xr6:coauthVersionMax="36" xr10:uidLastSave="{00000000-0000-0000-0000-000000000000}"/>
  <workbookProtection workbookAlgorithmName="SHA-512" workbookHashValue="Ky3qxBRxUu+dLtJNnAQXEEqyRnCy1feqdEspNJTUn/lEoimy6hZ/sboDCdmqpt+uTlaJZYPXLLksg87DjtoVKA==" workbookSaltValue="matrIJa1trkVPPnvayQPNA==" workbookSpinCount="100000" lockStructure="1"/>
  <bookViews>
    <workbookView xWindow="0" yWindow="0" windowWidth="28800" windowHeight="12225" xr2:uid="{00000000-000D-0000-FFFF-FFFF00000000}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6" i="4" s="1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AL8" i="4" s="1"/>
  <c r="R6" i="5"/>
  <c r="Q6" i="5"/>
  <c r="W10" i="4" s="1"/>
  <c r="P6" i="5"/>
  <c r="P10" i="4" s="1"/>
  <c r="O6" i="5"/>
  <c r="I10" i="4" s="1"/>
  <c r="N6" i="5"/>
  <c r="M6" i="5"/>
  <c r="AD8" i="4" s="1"/>
  <c r="L6" i="5"/>
  <c r="W8" i="4" s="1"/>
  <c r="K6" i="5"/>
  <c r="P8" i="4" s="1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AT10" i="4"/>
  <c r="AL10" i="4"/>
  <c r="AD10" i="4"/>
  <c r="B10" i="4"/>
  <c r="I8" i="4"/>
</calcChain>
</file>

<file path=xl/sharedStrings.xml><?xml version="1.0" encoding="utf-8"?>
<sst xmlns="http://schemas.openxmlformats.org/spreadsheetml/2006/main" count="236" uniqueCount="118">
  <si>
    <t>経営比較分析表（令和元年度決算）</t>
    <rPh sb="8" eb="10">
      <t>レイワ</t>
    </rPh>
    <rPh sb="10" eb="12">
      <t>ガンネン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</si>
  <si>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</si>
  <si>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</si>
  <si>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</si>
  <si>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</si>
  <si>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</si>
  <si>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</si>
  <si>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</si>
  <si>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</si>
  <si>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</si>
  <si>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</si>
  <si>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</si>
  <si>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</si>
  <si>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</si>
  <si>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</si>
  <si>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</si>
  <si>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</si>
  <si>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</si>
  <si>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</si>
  <si>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</si>
  <si>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</si>
  <si>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</si>
  <si>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</si>
  <si>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</si>
  <si>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</si>
  <si>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</si>
  <si>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</si>
  <si>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</si>
  <si>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</si>
  <si>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</si>
  <si>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</si>
  <si>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</si>
  <si>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</si>
  <si>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</si>
  <si>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</si>
  <si>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</si>
  <si>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</si>
  <si>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</si>
  <si>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</si>
  <si>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</si>
  <si>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</si>
  <si>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</si>
  <si>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</si>
  <si>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</si>
  <si>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</si>
  <si>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</si>
  <si>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</si>
  <si>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</si>
  <si>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</si>
  <si>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</si>
  <si>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</si>
  <si>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</si>
  <si>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</si>
  <si>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</si>
  <si>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</si>
  <si>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</si>
  <si>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</si>
  <si>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</si>
  <si>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</si>
  <si>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</si>
  <si>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</si>
  <si>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</si>
  <si>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</si>
  <si>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</si>
  <si>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</si>
  <si>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</si>
  <si>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</si>
  <si>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</si>
  <si>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</si>
  <si>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</si>
  <si>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</si>
  <si>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</si>
  <si>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</si>
  <si>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</si>
  <si>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</si>
  <si>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</si>
  <si>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</si>
  <si>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</si>
  <si>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</si>
  <si>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</si>
  <si>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</si>
  <si>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</si>
  <si>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</si>
  <si>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</si>
  <si>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</si>
  <si>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</si>
  <si>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</si>
  <si>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</si>
  <si>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</si>
  <si>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</si>
  <si>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</si>
  <si>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</si>
  <si>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</si>
  <si>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</si>
  <si>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</si>
  <si>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</si>
  <si>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</si>
  <si>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朝日町</t>
  </si>
  <si>
    <t>法非適用</t>
  </si>
  <si>
    <t>下水道事業</t>
  </si>
  <si>
    <t>農業集落排水</t>
  </si>
  <si>
    <t>F1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</si>
  <si>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</si>
  <si>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</si>
  <si>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</si>
  <si>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</si>
  <si>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</si>
  <si>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</si>
  <si>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</si>
  <si>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</si>
  <si>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</si>
  <si>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</si>
  <si>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</si>
  <si>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</si>
  <si>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</si>
  <si>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・平成29年度から3年間の大規模改修工事により、施設・設備の更新を実施した。今後は、管渠の改修を計画的に実施していく。</t>
    <rPh sb="1" eb="3">
      <t>ヘイセイ</t>
    </rPh>
    <rPh sb="5" eb="7">
      <t>ネンド</t>
    </rPh>
    <rPh sb="10" eb="12">
      <t>ネンカン</t>
    </rPh>
    <rPh sb="13" eb="16">
      <t>ダイキボ</t>
    </rPh>
    <rPh sb="16" eb="18">
      <t>カイシュウ</t>
    </rPh>
    <rPh sb="18" eb="20">
      <t>コウジ</t>
    </rPh>
    <rPh sb="24" eb="26">
      <t>シセツ</t>
    </rPh>
    <rPh sb="27" eb="29">
      <t>セツビ</t>
    </rPh>
    <rPh sb="30" eb="32">
      <t>コウシン</t>
    </rPh>
    <rPh sb="33" eb="35">
      <t>ジッシ</t>
    </rPh>
    <rPh sb="38" eb="40">
      <t>コンゴ</t>
    </rPh>
    <rPh sb="42" eb="44">
      <t>カンキョ</t>
    </rPh>
    <rPh sb="45" eb="47">
      <t>カイシュウ</t>
    </rPh>
    <rPh sb="48" eb="51">
      <t>ケイカクテキ</t>
    </rPh>
    <rPh sb="52" eb="54">
      <t>ジッシ</t>
    </rPh>
    <phoneticPr fontId="4"/>
  </si>
  <si>
    <t>・平成29年度から3年間の大規模改修工事に伴う地方債発行により、令和4年度に地方債償還金は現在より倍増し厳しい状況となる。そのため、使用料の値上げを予定しているが、人口減少により使用料収入は減少していくことが予想される。今後も更なる経費削減などにより健全経営に努めていく。</t>
    <rPh sb="21" eb="22">
      <t>トモナ</t>
    </rPh>
    <rPh sb="23" eb="26">
      <t>チホウサイ</t>
    </rPh>
    <rPh sb="26" eb="28">
      <t>ハッコウ</t>
    </rPh>
    <rPh sb="32" eb="34">
      <t>レイワ</t>
    </rPh>
    <rPh sb="35" eb="37">
      <t>ネンド</t>
    </rPh>
    <rPh sb="38" eb="41">
      <t>チホウサイ</t>
    </rPh>
    <rPh sb="41" eb="43">
      <t>ショウカン</t>
    </rPh>
    <rPh sb="43" eb="44">
      <t>キン</t>
    </rPh>
    <rPh sb="45" eb="47">
      <t>ゲンザイ</t>
    </rPh>
    <rPh sb="49" eb="51">
      <t>バイゾウ</t>
    </rPh>
    <rPh sb="52" eb="53">
      <t>キビ</t>
    </rPh>
    <rPh sb="55" eb="57">
      <t>ジョウキョウ</t>
    </rPh>
    <rPh sb="66" eb="69">
      <t>シヨウリョウ</t>
    </rPh>
    <rPh sb="70" eb="72">
      <t>ネア</t>
    </rPh>
    <rPh sb="74" eb="76">
      <t>ヨテイ</t>
    </rPh>
    <rPh sb="82" eb="84">
      <t>ジンコウ</t>
    </rPh>
    <rPh sb="84" eb="86">
      <t>ゲンショウ</t>
    </rPh>
    <rPh sb="89" eb="92">
      <t>シヨウリョウ</t>
    </rPh>
    <rPh sb="92" eb="94">
      <t>シュウニュウ</t>
    </rPh>
    <rPh sb="95" eb="97">
      <t>ゲンショウ</t>
    </rPh>
    <rPh sb="104" eb="106">
      <t>ヨソウ</t>
    </rPh>
    <rPh sb="110" eb="112">
      <t>コンゴ</t>
    </rPh>
    <rPh sb="113" eb="114">
      <t>サラ</t>
    </rPh>
    <rPh sb="116" eb="118">
      <t>ケイヒ</t>
    </rPh>
    <rPh sb="118" eb="120">
      <t>サクゲン</t>
    </rPh>
    <rPh sb="125" eb="127">
      <t>ケンゼン</t>
    </rPh>
    <rPh sb="127" eb="129">
      <t>ケイエイ</t>
    </rPh>
    <rPh sb="130" eb="131">
      <t>ツト</t>
    </rPh>
    <phoneticPr fontId="4"/>
  </si>
  <si>
    <t>・収益的収支比率、経費回収率は100%を超えているものの、人口減少により使用料は減少傾向であり、企業債償還金は増加傾向であるため、経営的に厳しい状況である。今後も更なる経費削減に努める必要がある。
・平成29年度から3年間、大規模改修工事の実施に伴う地方債発行により、企業債残高対事業規模比率は上昇している。
・汚水処理原価は、全国・類団平均値より低いが、今後も経費の削減に努めていく。
・施設利用率、水洗化率は、全国・類団平均値より高いが、施設利用率については、流量計を更新したことにより正確な数値となった。</t>
    <rPh sb="1" eb="4">
      <t>シュウエキテキ</t>
    </rPh>
    <rPh sb="4" eb="6">
      <t>シュウシ</t>
    </rPh>
    <rPh sb="6" eb="8">
      <t>ヒリツ</t>
    </rPh>
    <rPh sb="9" eb="11">
      <t>ケイヒ</t>
    </rPh>
    <rPh sb="11" eb="13">
      <t>カイシュウ</t>
    </rPh>
    <rPh sb="13" eb="14">
      <t>リツ</t>
    </rPh>
    <rPh sb="20" eb="21">
      <t>コ</t>
    </rPh>
    <rPh sb="29" eb="31">
      <t>ジンコウ</t>
    </rPh>
    <rPh sb="31" eb="33">
      <t>ゲンショウ</t>
    </rPh>
    <rPh sb="36" eb="39">
      <t>シヨウリョウ</t>
    </rPh>
    <rPh sb="40" eb="42">
      <t>ゲンショウ</t>
    </rPh>
    <rPh sb="42" eb="44">
      <t>ケイコウ</t>
    </rPh>
    <rPh sb="48" eb="50">
      <t>キギョウ</t>
    </rPh>
    <rPh sb="50" eb="51">
      <t>サイ</t>
    </rPh>
    <rPh sb="51" eb="53">
      <t>ショウカン</t>
    </rPh>
    <rPh sb="53" eb="54">
      <t>キン</t>
    </rPh>
    <rPh sb="55" eb="57">
      <t>ゾウカ</t>
    </rPh>
    <rPh sb="57" eb="59">
      <t>ケイコウ</t>
    </rPh>
    <rPh sb="65" eb="67">
      <t>ケイエイ</t>
    </rPh>
    <rPh sb="67" eb="68">
      <t>テキ</t>
    </rPh>
    <rPh sb="69" eb="70">
      <t>キビ</t>
    </rPh>
    <rPh sb="72" eb="74">
      <t>ジョウキョウ</t>
    </rPh>
    <rPh sb="78" eb="80">
      <t>コンゴ</t>
    </rPh>
    <rPh sb="81" eb="82">
      <t>サラ</t>
    </rPh>
    <rPh sb="84" eb="86">
      <t>ケイヒ</t>
    </rPh>
    <rPh sb="86" eb="88">
      <t>サクゲン</t>
    </rPh>
    <rPh sb="89" eb="90">
      <t>ツト</t>
    </rPh>
    <rPh sb="92" eb="94">
      <t>ヒツヨウ</t>
    </rPh>
    <rPh sb="100" eb="102">
      <t>ヘイセイ</t>
    </rPh>
    <rPh sb="104" eb="106">
      <t>ネンド</t>
    </rPh>
    <rPh sb="109" eb="111">
      <t>ネンカン</t>
    </rPh>
    <rPh sb="112" eb="115">
      <t>ダイキボ</t>
    </rPh>
    <rPh sb="115" eb="117">
      <t>カイシュウ</t>
    </rPh>
    <rPh sb="117" eb="119">
      <t>コウジ</t>
    </rPh>
    <rPh sb="120" eb="122">
      <t>ジッシ</t>
    </rPh>
    <rPh sb="123" eb="124">
      <t>トモナ</t>
    </rPh>
    <rPh sb="125" eb="128">
      <t>チホウサイ</t>
    </rPh>
    <rPh sb="128" eb="130">
      <t>ハッコウ</t>
    </rPh>
    <rPh sb="134" eb="136">
      <t>キギョウ</t>
    </rPh>
    <rPh sb="136" eb="137">
      <t>サイ</t>
    </rPh>
    <rPh sb="137" eb="139">
      <t>ザンダカ</t>
    </rPh>
    <rPh sb="139" eb="140">
      <t>タイ</t>
    </rPh>
    <rPh sb="140" eb="142">
      <t>ジギョウ</t>
    </rPh>
    <rPh sb="142" eb="144">
      <t>キボ</t>
    </rPh>
    <rPh sb="144" eb="146">
      <t>ヒリツ</t>
    </rPh>
    <rPh sb="147" eb="149">
      <t>ジョウショウ</t>
    </rPh>
    <rPh sb="156" eb="158">
      <t>オスイ</t>
    </rPh>
    <rPh sb="158" eb="160">
      <t>ショリ</t>
    </rPh>
    <rPh sb="160" eb="162">
      <t>ゲンカ</t>
    </rPh>
    <rPh sb="164" eb="166">
      <t>ゼンコク</t>
    </rPh>
    <rPh sb="232" eb="235">
      <t>リュウリョウケイ</t>
    </rPh>
    <rPh sb="236" eb="238">
      <t>コウシン</t>
    </rPh>
    <rPh sb="245" eb="247">
      <t>セイカク</t>
    </rPh>
    <rPh sb="248" eb="250">
      <t>スウチ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</si>
</sst>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97-45B5-892E-56773951A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0.11</c:v>
                </c:pt>
                <c:pt idx="1">
                  <c:v>0.05</c:v>
                </c:pt>
                <c:pt idx="2">
                  <c:v>0.44</c:v>
                </c:pt>
                <c:pt idx="3">
                  <c:v>0.04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97-45B5-892E-56773951A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92.37</c:v>
                </c:pt>
                <c:pt idx="1">
                  <c:v>89.98</c:v>
                </c:pt>
                <c:pt idx="2">
                  <c:v>87.58</c:v>
                </c:pt>
                <c:pt idx="3">
                  <c:v>85.19</c:v>
                </c:pt>
                <c:pt idx="4">
                  <c:v>63.18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97-4C2F-A566-869E8DCB1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57.3</c:v>
                </c:pt>
                <c:pt idx="1">
                  <c:v>56</c:v>
                </c:pt>
                <c:pt idx="2">
                  <c:v>56.01</c:v>
                </c:pt>
                <c:pt idx="3">
                  <c:v>56.72</c:v>
                </c:pt>
                <c:pt idx="4">
                  <c:v>54.06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97-4C2F-A566-869E8DCB1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99.05</c:v>
                </c:pt>
                <c:pt idx="1">
                  <c:v>99.52</c:v>
                </c:pt>
                <c:pt idx="2">
                  <c:v>99.63</c:v>
                </c:pt>
                <c:pt idx="3">
                  <c:v>99.62</c:v>
                </c:pt>
                <c:pt idx="4">
                  <c:v>99.62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F-4C85-B485-43A5E6E7F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89.43</c:v>
                </c:pt>
                <c:pt idx="1">
                  <c:v>89.51</c:v>
                </c:pt>
                <c:pt idx="2">
                  <c:v>89.77</c:v>
                </c:pt>
                <c:pt idx="3">
                  <c:v>90.04</c:v>
                </c:pt>
                <c:pt idx="4">
                  <c:v>90.11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4F-4C85-B485-43A5E6E7F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95.71</c:v>
                </c:pt>
                <c:pt idx="1">
                  <c:v>87.94</c:v>
                </c:pt>
                <c:pt idx="2">
                  <c:v>133.59</c:v>
                </c:pt>
                <c:pt idx="3">
                  <c:v>127.7</c:v>
                </c:pt>
                <c:pt idx="4">
                  <c:v>109.79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39-4405-8131-5FF1E2C3B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39-4405-8131-5FF1E2C3B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4D-4975-A852-F5A825E8D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4D-4975-A852-F5A825E8D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0B-4115-8B6B-A4830957B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0B-4115-8B6B-A4830957B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A8-4F1F-8064-88CFC3E88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8-4F1F-8064-88CFC3E88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8E-45F1-9D2F-329A0D326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8E-45F1-9D2F-329A0D326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41.47</c:v>
                </c:pt>
                <c:pt idx="1">
                  <c:v>35.85</c:v>
                </c:pt>
                <c:pt idx="2">
                  <c:v>48.52</c:v>
                </c:pt>
                <c:pt idx="3">
                  <c:v>182.77</c:v>
                </c:pt>
                <c:pt idx="4">
                  <c:v>310.94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BF-4443-AD09-A6AA33CD8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721.43</c:v>
                </c:pt>
                <c:pt idx="1">
                  <c:v>685.34</c:v>
                </c:pt>
                <c:pt idx="2">
                  <c:v>684.74</c:v>
                </c:pt>
                <c:pt idx="3">
                  <c:v>654.91999999999996</c:v>
                </c:pt>
                <c:pt idx="4">
                  <c:v>654.71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BF-4443-AD09-A6AA33CD8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104.55</c:v>
                </c:pt>
                <c:pt idx="1">
                  <c:v>108.66</c:v>
                </c:pt>
                <c:pt idx="2">
                  <c:v>130.99</c:v>
                </c:pt>
                <c:pt idx="3">
                  <c:v>125.43</c:v>
                </c:pt>
                <c:pt idx="4">
                  <c:v>102.89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AC-4320-ADA7-E1DC1ED34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59.3</c:v>
                </c:pt>
                <c:pt idx="1">
                  <c:v>59.83</c:v>
                </c:pt>
                <c:pt idx="2">
                  <c:v>65.33</c:v>
                </c:pt>
                <c:pt idx="3">
                  <c:v>65.39</c:v>
                </c:pt>
                <c:pt idx="4">
                  <c:v>65.37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AC-4320-ADA7-E1DC1ED34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180.46</c:v>
                </c:pt>
                <c:pt idx="1">
                  <c:v>175.57</c:v>
                </c:pt>
                <c:pt idx="2">
                  <c:v>144.16</c:v>
                </c:pt>
                <c:pt idx="3">
                  <c:v>150.91999999999999</c:v>
                </c:pt>
                <c:pt idx="4">
                  <c:v>185.85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B7-4A3A-AE17-9E72AB842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248.14</c:v>
                </c:pt>
                <c:pt idx="1">
                  <c:v>246.66</c:v>
                </c:pt>
                <c:pt idx="2">
                  <c:v>227.43</c:v>
                </c:pt>
                <c:pt idx="3">
                  <c:v>230.88</c:v>
                </c:pt>
                <c:pt idx="4">
                  <c:v>228.99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B7-4A3A-AE17-9E72AB842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【765.47】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【86.22】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【51.30】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【257.86】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【59.59】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P1" zoomScaleNormal="10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15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15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4" t="str">
        <f>データ!H6</f>
        <v>山形県　朝日町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9" t="str">
        <f>データ!I6</f>
        <v>法非適用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農業集落排水</v>
      </c>
      <c r="Q8" s="49"/>
      <c r="R8" s="49"/>
      <c r="S8" s="49"/>
      <c r="T8" s="49"/>
      <c r="U8" s="49"/>
      <c r="V8" s="49"/>
      <c r="W8" s="49" t="str">
        <f>データ!L6</f>
        <v>F1</v>
      </c>
      <c r="X8" s="49"/>
      <c r="Y8" s="49"/>
      <c r="Z8" s="49"/>
      <c r="AA8" s="49"/>
      <c r="AB8" s="49"/>
      <c r="AC8" s="49"/>
      <c r="AD8" s="50" t="str">
        <f>データ!$M$6</f>
        <v>非設置</v>
      </c>
      <c r="AE8" s="50"/>
      <c r="AF8" s="50"/>
      <c r="AG8" s="50"/>
      <c r="AH8" s="50"/>
      <c r="AI8" s="50"/>
      <c r="AJ8" s="50"/>
      <c r="AK8" s="3"/>
      <c r="AL8" s="51">
        <f>データ!S6</f>
        <v>6714</v>
      </c>
      <c r="AM8" s="51"/>
      <c r="AN8" s="51"/>
      <c r="AO8" s="51"/>
      <c r="AP8" s="51"/>
      <c r="AQ8" s="51"/>
      <c r="AR8" s="51"/>
      <c r="AS8" s="51"/>
      <c r="AT8" s="46">
        <f>データ!T6</f>
        <v>196.81</v>
      </c>
      <c r="AU8" s="46"/>
      <c r="AV8" s="46"/>
      <c r="AW8" s="46"/>
      <c r="AX8" s="46"/>
      <c r="AY8" s="46"/>
      <c r="AZ8" s="46"/>
      <c r="BA8" s="46"/>
      <c r="BB8" s="46">
        <f>データ!U6</f>
        <v>34.11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 t="str">
        <f>データ!O6</f>
        <v>該当数値なし</v>
      </c>
      <c r="J10" s="46"/>
      <c r="K10" s="46"/>
      <c r="L10" s="46"/>
      <c r="M10" s="46"/>
      <c r="N10" s="46"/>
      <c r="O10" s="46"/>
      <c r="P10" s="46">
        <f>データ!P6</f>
        <v>11.74</v>
      </c>
      <c r="Q10" s="46"/>
      <c r="R10" s="46"/>
      <c r="S10" s="46"/>
      <c r="T10" s="46"/>
      <c r="U10" s="46"/>
      <c r="V10" s="46"/>
      <c r="W10" s="46">
        <f>データ!Q6</f>
        <v>53.82</v>
      </c>
      <c r="X10" s="46"/>
      <c r="Y10" s="46"/>
      <c r="Z10" s="46"/>
      <c r="AA10" s="46"/>
      <c r="AB10" s="46"/>
      <c r="AC10" s="46"/>
      <c r="AD10" s="51">
        <f>データ!R6</f>
        <v>3520</v>
      </c>
      <c r="AE10" s="51"/>
      <c r="AF10" s="51"/>
      <c r="AG10" s="51"/>
      <c r="AH10" s="51"/>
      <c r="AI10" s="51"/>
      <c r="AJ10" s="51"/>
      <c r="AK10" s="2"/>
      <c r="AL10" s="51">
        <f>データ!V6</f>
        <v>782</v>
      </c>
      <c r="AM10" s="51"/>
      <c r="AN10" s="51"/>
      <c r="AO10" s="51"/>
      <c r="AP10" s="51"/>
      <c r="AQ10" s="51"/>
      <c r="AR10" s="51"/>
      <c r="AS10" s="51"/>
      <c r="AT10" s="46">
        <f>データ!W6</f>
        <v>0.55000000000000004</v>
      </c>
      <c r="AU10" s="46"/>
      <c r="AV10" s="46"/>
      <c r="AW10" s="46"/>
      <c r="AX10" s="46"/>
      <c r="AY10" s="46"/>
      <c r="AZ10" s="46"/>
      <c r="BA10" s="46"/>
      <c r="BB10" s="46">
        <f>データ!X6</f>
        <v>1421.82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15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117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115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15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116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【765.47】</v>
      </c>
      <c r="I86" s="26" t="str">
        <f>データ!CA6</f>
        <v>【59.59】</v>
      </c>
      <c r="J86" s="26" t="str">
        <f>データ!CL6</f>
        <v>【257.86】</v>
      </c>
      <c r="K86" s="26" t="str">
        <f>データ!CW6</f>
        <v>【51.30】</v>
      </c>
      <c r="L86" s="26" t="str">
        <f>データ!DH6</f>
        <v>【86.22】</v>
      </c>
      <c r="M86" s="26" t="s">
        <v>43</v>
      </c>
      <c r="N86" s="26" t="s">
        <v>43</v>
      </c>
      <c r="O86" s="26" t="str">
        <f>データ!EO6</f>
        <v>【0.02】</v>
      </c>
    </row>
  </sheetData>
  <sheetProtection algorithmName="SHA-512" hashValue="Cm8YAeWWdIzvJy7wynLi200FK6fevPoehJbn7jzYbbJ/S2UyIqbpq71i1y3F4yVbuRrtqEadcffyWUEeda6uAQ==" saltValue="tJVvjnFvzKBJS1dPqTLckw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44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45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46</v>
      </c>
      <c r="B3" s="29" t="s">
        <v>47</v>
      </c>
      <c r="C3" s="29" t="s">
        <v>48</v>
      </c>
      <c r="D3" s="29" t="s">
        <v>49</v>
      </c>
      <c r="E3" s="29" t="s">
        <v>50</v>
      </c>
      <c r="F3" s="29" t="s">
        <v>51</v>
      </c>
      <c r="G3" s="29" t="s">
        <v>52</v>
      </c>
      <c r="H3" s="77" t="s">
        <v>53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54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55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56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57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58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59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60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61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62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63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64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65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66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67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68</v>
      </c>
      <c r="B5" s="31"/>
      <c r="C5" s="31"/>
      <c r="D5" s="31"/>
      <c r="E5" s="31"/>
      <c r="F5" s="31"/>
      <c r="G5" s="31"/>
      <c r="H5" s="32" t="s">
        <v>69</v>
      </c>
      <c r="I5" s="32" t="s">
        <v>70</v>
      </c>
      <c r="J5" s="32" t="s">
        <v>71</v>
      </c>
      <c r="K5" s="32" t="s">
        <v>72</v>
      </c>
      <c r="L5" s="32" t="s">
        <v>73</v>
      </c>
      <c r="M5" s="32" t="s">
        <v>5</v>
      </c>
      <c r="N5" s="32" t="s">
        <v>74</v>
      </c>
      <c r="O5" s="32" t="s">
        <v>75</v>
      </c>
      <c r="P5" s="32" t="s">
        <v>76</v>
      </c>
      <c r="Q5" s="32" t="s">
        <v>77</v>
      </c>
      <c r="R5" s="32" t="s">
        <v>78</v>
      </c>
      <c r="S5" s="32" t="s">
        <v>79</v>
      </c>
      <c r="T5" s="32" t="s">
        <v>80</v>
      </c>
      <c r="U5" s="32" t="s">
        <v>81</v>
      </c>
      <c r="V5" s="32" t="s">
        <v>82</v>
      </c>
      <c r="W5" s="32" t="s">
        <v>83</v>
      </c>
      <c r="X5" s="32" t="s">
        <v>84</v>
      </c>
      <c r="Y5" s="32" t="s">
        <v>85</v>
      </c>
      <c r="Z5" s="32" t="s">
        <v>86</v>
      </c>
      <c r="AA5" s="32" t="s">
        <v>87</v>
      </c>
      <c r="AB5" s="32" t="s">
        <v>88</v>
      </c>
      <c r="AC5" s="32" t="s">
        <v>89</v>
      </c>
      <c r="AD5" s="32" t="s">
        <v>90</v>
      </c>
      <c r="AE5" s="32" t="s">
        <v>91</v>
      </c>
      <c r="AF5" s="32" t="s">
        <v>92</v>
      </c>
      <c r="AG5" s="32" t="s">
        <v>93</v>
      </c>
      <c r="AH5" s="32" t="s">
        <v>94</v>
      </c>
      <c r="AI5" s="32" t="s">
        <v>31</v>
      </c>
      <c r="AJ5" s="32" t="s">
        <v>85</v>
      </c>
      <c r="AK5" s="32" t="s">
        <v>86</v>
      </c>
      <c r="AL5" s="32" t="s">
        <v>87</v>
      </c>
      <c r="AM5" s="32" t="s">
        <v>88</v>
      </c>
      <c r="AN5" s="32" t="s">
        <v>89</v>
      </c>
      <c r="AO5" s="32" t="s">
        <v>90</v>
      </c>
      <c r="AP5" s="32" t="s">
        <v>91</v>
      </c>
      <c r="AQ5" s="32" t="s">
        <v>92</v>
      </c>
      <c r="AR5" s="32" t="s">
        <v>93</v>
      </c>
      <c r="AS5" s="32" t="s">
        <v>94</v>
      </c>
      <c r="AT5" s="32" t="s">
        <v>95</v>
      </c>
      <c r="AU5" s="32" t="s">
        <v>85</v>
      </c>
      <c r="AV5" s="32" t="s">
        <v>86</v>
      </c>
      <c r="AW5" s="32" t="s">
        <v>87</v>
      </c>
      <c r="AX5" s="32" t="s">
        <v>88</v>
      </c>
      <c r="AY5" s="32" t="s">
        <v>89</v>
      </c>
      <c r="AZ5" s="32" t="s">
        <v>90</v>
      </c>
      <c r="BA5" s="32" t="s">
        <v>91</v>
      </c>
      <c r="BB5" s="32" t="s">
        <v>92</v>
      </c>
      <c r="BC5" s="32" t="s">
        <v>93</v>
      </c>
      <c r="BD5" s="32" t="s">
        <v>94</v>
      </c>
      <c r="BE5" s="32" t="s">
        <v>95</v>
      </c>
      <c r="BF5" s="32" t="s">
        <v>85</v>
      </c>
      <c r="BG5" s="32" t="s">
        <v>86</v>
      </c>
      <c r="BH5" s="32" t="s">
        <v>87</v>
      </c>
      <c r="BI5" s="32" t="s">
        <v>88</v>
      </c>
      <c r="BJ5" s="32" t="s">
        <v>89</v>
      </c>
      <c r="BK5" s="32" t="s">
        <v>90</v>
      </c>
      <c r="BL5" s="32" t="s">
        <v>91</v>
      </c>
      <c r="BM5" s="32" t="s">
        <v>92</v>
      </c>
      <c r="BN5" s="32" t="s">
        <v>93</v>
      </c>
      <c r="BO5" s="32" t="s">
        <v>94</v>
      </c>
      <c r="BP5" s="32" t="s">
        <v>95</v>
      </c>
      <c r="BQ5" s="32" t="s">
        <v>85</v>
      </c>
      <c r="BR5" s="32" t="s">
        <v>86</v>
      </c>
      <c r="BS5" s="32" t="s">
        <v>87</v>
      </c>
      <c r="BT5" s="32" t="s">
        <v>88</v>
      </c>
      <c r="BU5" s="32" t="s">
        <v>89</v>
      </c>
      <c r="BV5" s="32" t="s">
        <v>90</v>
      </c>
      <c r="BW5" s="32" t="s">
        <v>91</v>
      </c>
      <c r="BX5" s="32" t="s">
        <v>92</v>
      </c>
      <c r="BY5" s="32" t="s">
        <v>93</v>
      </c>
      <c r="BZ5" s="32" t="s">
        <v>94</v>
      </c>
      <c r="CA5" s="32" t="s">
        <v>95</v>
      </c>
      <c r="CB5" s="32" t="s">
        <v>85</v>
      </c>
      <c r="CC5" s="32" t="s">
        <v>86</v>
      </c>
      <c r="CD5" s="32" t="s">
        <v>87</v>
      </c>
      <c r="CE5" s="32" t="s">
        <v>88</v>
      </c>
      <c r="CF5" s="32" t="s">
        <v>89</v>
      </c>
      <c r="CG5" s="32" t="s">
        <v>90</v>
      </c>
      <c r="CH5" s="32" t="s">
        <v>91</v>
      </c>
      <c r="CI5" s="32" t="s">
        <v>92</v>
      </c>
      <c r="CJ5" s="32" t="s">
        <v>93</v>
      </c>
      <c r="CK5" s="32" t="s">
        <v>94</v>
      </c>
      <c r="CL5" s="32" t="s">
        <v>95</v>
      </c>
      <c r="CM5" s="32" t="s">
        <v>85</v>
      </c>
      <c r="CN5" s="32" t="s">
        <v>86</v>
      </c>
      <c r="CO5" s="32" t="s">
        <v>87</v>
      </c>
      <c r="CP5" s="32" t="s">
        <v>88</v>
      </c>
      <c r="CQ5" s="32" t="s">
        <v>89</v>
      </c>
      <c r="CR5" s="32" t="s">
        <v>90</v>
      </c>
      <c r="CS5" s="32" t="s">
        <v>91</v>
      </c>
      <c r="CT5" s="32" t="s">
        <v>92</v>
      </c>
      <c r="CU5" s="32" t="s">
        <v>93</v>
      </c>
      <c r="CV5" s="32" t="s">
        <v>94</v>
      </c>
      <c r="CW5" s="32" t="s">
        <v>95</v>
      </c>
      <c r="CX5" s="32" t="s">
        <v>85</v>
      </c>
      <c r="CY5" s="32" t="s">
        <v>86</v>
      </c>
      <c r="CZ5" s="32" t="s">
        <v>87</v>
      </c>
      <c r="DA5" s="32" t="s">
        <v>88</v>
      </c>
      <c r="DB5" s="32" t="s">
        <v>89</v>
      </c>
      <c r="DC5" s="32" t="s">
        <v>90</v>
      </c>
      <c r="DD5" s="32" t="s">
        <v>91</v>
      </c>
      <c r="DE5" s="32" t="s">
        <v>92</v>
      </c>
      <c r="DF5" s="32" t="s">
        <v>93</v>
      </c>
      <c r="DG5" s="32" t="s">
        <v>94</v>
      </c>
      <c r="DH5" s="32" t="s">
        <v>95</v>
      </c>
      <c r="DI5" s="32" t="s">
        <v>85</v>
      </c>
      <c r="DJ5" s="32" t="s">
        <v>86</v>
      </c>
      <c r="DK5" s="32" t="s">
        <v>87</v>
      </c>
      <c r="DL5" s="32" t="s">
        <v>88</v>
      </c>
      <c r="DM5" s="32" t="s">
        <v>89</v>
      </c>
      <c r="DN5" s="32" t="s">
        <v>90</v>
      </c>
      <c r="DO5" s="32" t="s">
        <v>91</v>
      </c>
      <c r="DP5" s="32" t="s">
        <v>92</v>
      </c>
      <c r="DQ5" s="32" t="s">
        <v>93</v>
      </c>
      <c r="DR5" s="32" t="s">
        <v>94</v>
      </c>
      <c r="DS5" s="32" t="s">
        <v>95</v>
      </c>
      <c r="DT5" s="32" t="s">
        <v>85</v>
      </c>
      <c r="DU5" s="32" t="s">
        <v>86</v>
      </c>
      <c r="DV5" s="32" t="s">
        <v>87</v>
      </c>
      <c r="DW5" s="32" t="s">
        <v>88</v>
      </c>
      <c r="DX5" s="32" t="s">
        <v>89</v>
      </c>
      <c r="DY5" s="32" t="s">
        <v>90</v>
      </c>
      <c r="DZ5" s="32" t="s">
        <v>91</v>
      </c>
      <c r="EA5" s="32" t="s">
        <v>92</v>
      </c>
      <c r="EB5" s="32" t="s">
        <v>93</v>
      </c>
      <c r="EC5" s="32" t="s">
        <v>94</v>
      </c>
      <c r="ED5" s="32" t="s">
        <v>95</v>
      </c>
      <c r="EE5" s="32" t="s">
        <v>85</v>
      </c>
      <c r="EF5" s="32" t="s">
        <v>86</v>
      </c>
      <c r="EG5" s="32" t="s">
        <v>87</v>
      </c>
      <c r="EH5" s="32" t="s">
        <v>88</v>
      </c>
      <c r="EI5" s="32" t="s">
        <v>89</v>
      </c>
      <c r="EJ5" s="32" t="s">
        <v>90</v>
      </c>
      <c r="EK5" s="32" t="s">
        <v>91</v>
      </c>
      <c r="EL5" s="32" t="s">
        <v>92</v>
      </c>
      <c r="EM5" s="32" t="s">
        <v>93</v>
      </c>
      <c r="EN5" s="32" t="s">
        <v>94</v>
      </c>
      <c r="EO5" s="32" t="s">
        <v>95</v>
      </c>
    </row>
    <row r="6" spans="1:145" s="36" customFormat="1" x14ac:dyDescent="0.15">
      <c r="A6" s="28" t="s">
        <v>96</v>
      </c>
      <c r="B6" s="33">
        <f>B7</f>
        <v>2019</v>
      </c>
      <c r="C6" s="33">
        <f t="shared" ref="C6:X6" si="3">C7</f>
        <v>63231</v>
      </c>
      <c r="D6" s="33">
        <f t="shared" si="3"/>
        <v>47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山形県　朝日町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F1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11.74</v>
      </c>
      <c r="Q6" s="34">
        <f t="shared" si="3"/>
        <v>53.82</v>
      </c>
      <c r="R6" s="34">
        <f t="shared" si="3"/>
        <v>3520</v>
      </c>
      <c r="S6" s="34">
        <f t="shared" si="3"/>
        <v>6714</v>
      </c>
      <c r="T6" s="34">
        <f t="shared" si="3"/>
        <v>196.81</v>
      </c>
      <c r="U6" s="34">
        <f t="shared" si="3"/>
        <v>34.11</v>
      </c>
      <c r="V6" s="34">
        <f t="shared" si="3"/>
        <v>782</v>
      </c>
      <c r="W6" s="34">
        <f t="shared" si="3"/>
        <v>0.55000000000000004</v>
      </c>
      <c r="X6" s="34">
        <f t="shared" si="3"/>
        <v>1421.82</v>
      </c>
      <c r="Y6" s="35">
        <f>IF(Y7="",NA(),Y7)</f>
        <v>95.71</v>
      </c>
      <c r="Z6" s="35">
        <f t="shared" ref="Z6:AH6" si="4">IF(Z7="",NA(),Z7)</f>
        <v>87.94</v>
      </c>
      <c r="AA6" s="35">
        <f t="shared" si="4"/>
        <v>133.59</v>
      </c>
      <c r="AB6" s="35">
        <f t="shared" si="4"/>
        <v>127.7</v>
      </c>
      <c r="AC6" s="35">
        <f t="shared" si="4"/>
        <v>109.79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41.47</v>
      </c>
      <c r="BG6" s="35">
        <f t="shared" ref="BG6:BO6" si="7">IF(BG7="",NA(),BG7)</f>
        <v>35.85</v>
      </c>
      <c r="BH6" s="35">
        <f t="shared" si="7"/>
        <v>48.52</v>
      </c>
      <c r="BI6" s="35">
        <f t="shared" si="7"/>
        <v>182.77</v>
      </c>
      <c r="BJ6" s="35">
        <f t="shared" si="7"/>
        <v>310.94</v>
      </c>
      <c r="BK6" s="35">
        <f t="shared" si="7"/>
        <v>721.43</v>
      </c>
      <c r="BL6" s="35">
        <f t="shared" si="7"/>
        <v>685.34</v>
      </c>
      <c r="BM6" s="35">
        <f t="shared" si="7"/>
        <v>684.74</v>
      </c>
      <c r="BN6" s="35">
        <f t="shared" si="7"/>
        <v>654.91999999999996</v>
      </c>
      <c r="BO6" s="35">
        <f t="shared" si="7"/>
        <v>654.71</v>
      </c>
      <c r="BP6" s="34" t="str">
        <f>IF(BP7="","",IF(BP7="-","【-】","【"&amp;SUBSTITUTE(TEXT(BP7,"#,##0.00"),"-","△")&amp;"】"))</f>
        <v>【765.47】</v>
      </c>
      <c r="BQ6" s="35">
        <f>IF(BQ7="",NA(),BQ7)</f>
        <v>104.55</v>
      </c>
      <c r="BR6" s="35">
        <f t="shared" ref="BR6:BZ6" si="8">IF(BR7="",NA(),BR7)</f>
        <v>108.66</v>
      </c>
      <c r="BS6" s="35">
        <f t="shared" si="8"/>
        <v>130.99</v>
      </c>
      <c r="BT6" s="35">
        <f t="shared" si="8"/>
        <v>125.43</v>
      </c>
      <c r="BU6" s="35">
        <f t="shared" si="8"/>
        <v>102.89</v>
      </c>
      <c r="BV6" s="35">
        <f t="shared" si="8"/>
        <v>59.3</v>
      </c>
      <c r="BW6" s="35">
        <f t="shared" si="8"/>
        <v>59.83</v>
      </c>
      <c r="BX6" s="35">
        <f t="shared" si="8"/>
        <v>65.33</v>
      </c>
      <c r="BY6" s="35">
        <f t="shared" si="8"/>
        <v>65.39</v>
      </c>
      <c r="BZ6" s="35">
        <f t="shared" si="8"/>
        <v>65.37</v>
      </c>
      <c r="CA6" s="34" t="str">
        <f>IF(CA7="","",IF(CA7="-","【-】","【"&amp;SUBSTITUTE(TEXT(CA7,"#,##0.00"),"-","△")&amp;"】"))</f>
        <v>【59.59】</v>
      </c>
      <c r="CB6" s="35">
        <f>IF(CB7="",NA(),CB7)</f>
        <v>180.46</v>
      </c>
      <c r="CC6" s="35">
        <f t="shared" ref="CC6:CK6" si="9">IF(CC7="",NA(),CC7)</f>
        <v>175.57</v>
      </c>
      <c r="CD6" s="35">
        <f t="shared" si="9"/>
        <v>144.16</v>
      </c>
      <c r="CE6" s="35">
        <f t="shared" si="9"/>
        <v>150.91999999999999</v>
      </c>
      <c r="CF6" s="35">
        <f t="shared" si="9"/>
        <v>185.85</v>
      </c>
      <c r="CG6" s="35">
        <f t="shared" si="9"/>
        <v>248.14</v>
      </c>
      <c r="CH6" s="35">
        <f t="shared" si="9"/>
        <v>246.66</v>
      </c>
      <c r="CI6" s="35">
        <f t="shared" si="9"/>
        <v>227.43</v>
      </c>
      <c r="CJ6" s="35">
        <f t="shared" si="9"/>
        <v>230.88</v>
      </c>
      <c r="CK6" s="35">
        <f t="shared" si="9"/>
        <v>228.99</v>
      </c>
      <c r="CL6" s="34" t="str">
        <f>IF(CL7="","",IF(CL7="-","【-】","【"&amp;SUBSTITUTE(TEXT(CL7,"#,##0.00"),"-","△")&amp;"】"))</f>
        <v>【257.86】</v>
      </c>
      <c r="CM6" s="35">
        <f>IF(CM7="",NA(),CM7)</f>
        <v>92.37</v>
      </c>
      <c r="CN6" s="35">
        <f t="shared" ref="CN6:CV6" si="10">IF(CN7="",NA(),CN7)</f>
        <v>89.98</v>
      </c>
      <c r="CO6" s="35">
        <f t="shared" si="10"/>
        <v>87.58</v>
      </c>
      <c r="CP6" s="35">
        <f t="shared" si="10"/>
        <v>85.19</v>
      </c>
      <c r="CQ6" s="35">
        <f t="shared" si="10"/>
        <v>63.18</v>
      </c>
      <c r="CR6" s="35">
        <f t="shared" si="10"/>
        <v>57.3</v>
      </c>
      <c r="CS6" s="35">
        <f t="shared" si="10"/>
        <v>56</v>
      </c>
      <c r="CT6" s="35">
        <f t="shared" si="10"/>
        <v>56.01</v>
      </c>
      <c r="CU6" s="35">
        <f t="shared" si="10"/>
        <v>56.72</v>
      </c>
      <c r="CV6" s="35">
        <f t="shared" si="10"/>
        <v>54.06</v>
      </c>
      <c r="CW6" s="34" t="str">
        <f>IF(CW7="","",IF(CW7="-","【-】","【"&amp;SUBSTITUTE(TEXT(CW7,"#,##0.00"),"-","△")&amp;"】"))</f>
        <v>【51.30】</v>
      </c>
      <c r="CX6" s="35">
        <f>IF(CX7="",NA(),CX7)</f>
        <v>99.05</v>
      </c>
      <c r="CY6" s="35">
        <f t="shared" ref="CY6:DG6" si="11">IF(CY7="",NA(),CY7)</f>
        <v>99.52</v>
      </c>
      <c r="CZ6" s="35">
        <f t="shared" si="11"/>
        <v>99.63</v>
      </c>
      <c r="DA6" s="35">
        <f t="shared" si="11"/>
        <v>99.62</v>
      </c>
      <c r="DB6" s="35">
        <f t="shared" si="11"/>
        <v>99.62</v>
      </c>
      <c r="DC6" s="35">
        <f t="shared" si="11"/>
        <v>89.43</v>
      </c>
      <c r="DD6" s="35">
        <f t="shared" si="11"/>
        <v>89.51</v>
      </c>
      <c r="DE6" s="35">
        <f t="shared" si="11"/>
        <v>89.77</v>
      </c>
      <c r="DF6" s="35">
        <f t="shared" si="11"/>
        <v>90.04</v>
      </c>
      <c r="DG6" s="35">
        <f t="shared" si="11"/>
        <v>90.11</v>
      </c>
      <c r="DH6" s="34" t="str">
        <f>IF(DH7="","",IF(DH7="-","【-】","【"&amp;SUBSTITUTE(TEXT(DH7,"#,##0.00"),"-","△")&amp;"】"))</f>
        <v>【86.22】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0.11</v>
      </c>
      <c r="EK6" s="35">
        <f t="shared" si="14"/>
        <v>0.05</v>
      </c>
      <c r="EL6" s="35">
        <f t="shared" si="14"/>
        <v>0.44</v>
      </c>
      <c r="EM6" s="35">
        <f t="shared" si="14"/>
        <v>0.04</v>
      </c>
      <c r="EN6" s="35">
        <f t="shared" si="14"/>
        <v>0.02</v>
      </c>
      <c r="EO6" s="34" t="str">
        <f>IF(EO7="","",IF(EO7="-","【-】","【"&amp;SUBSTITUTE(TEXT(EO7,"#,##0.00"),"-","△")&amp;"】"))</f>
        <v>【0.02】</v>
      </c>
    </row>
    <row r="7" spans="1:145" s="36" customFormat="1" x14ac:dyDescent="0.15">
      <c r="A7" s="28"/>
      <c r="B7" s="37">
        <v>2019</v>
      </c>
      <c r="C7" s="37">
        <v>63231</v>
      </c>
      <c r="D7" s="37">
        <v>47</v>
      </c>
      <c r="E7" s="37">
        <v>17</v>
      </c>
      <c r="F7" s="37">
        <v>5</v>
      </c>
      <c r="G7" s="37">
        <v>0</v>
      </c>
      <c r="H7" s="37" t="s">
        <v>97</v>
      </c>
      <c r="I7" s="37" t="s">
        <v>98</v>
      </c>
      <c r="J7" s="37" t="s">
        <v>99</v>
      </c>
      <c r="K7" s="37" t="s">
        <v>100</v>
      </c>
      <c r="L7" s="37" t="s">
        <v>101</v>
      </c>
      <c r="M7" s="37" t="s">
        <v>102</v>
      </c>
      <c r="N7" s="38" t="s">
        <v>103</v>
      </c>
      <c r="O7" s="38" t="s">
        <v>104</v>
      </c>
      <c r="P7" s="38">
        <v>11.74</v>
      </c>
      <c r="Q7" s="38">
        <v>53.82</v>
      </c>
      <c r="R7" s="38">
        <v>3520</v>
      </c>
      <c r="S7" s="38">
        <v>6714</v>
      </c>
      <c r="T7" s="38">
        <v>196.81</v>
      </c>
      <c r="U7" s="38">
        <v>34.11</v>
      </c>
      <c r="V7" s="38">
        <v>782</v>
      </c>
      <c r="W7" s="38">
        <v>0.55000000000000004</v>
      </c>
      <c r="X7" s="38">
        <v>1421.82</v>
      </c>
      <c r="Y7" s="38">
        <v>95.71</v>
      </c>
      <c r="Z7" s="38">
        <v>87.94</v>
      </c>
      <c r="AA7" s="38">
        <v>133.59</v>
      </c>
      <c r="AB7" s="38">
        <v>127.7</v>
      </c>
      <c r="AC7" s="38">
        <v>109.79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41.47</v>
      </c>
      <c r="BG7" s="38">
        <v>35.85</v>
      </c>
      <c r="BH7" s="38">
        <v>48.52</v>
      </c>
      <c r="BI7" s="38">
        <v>182.77</v>
      </c>
      <c r="BJ7" s="38">
        <v>310.94</v>
      </c>
      <c r="BK7" s="38">
        <v>721.43</v>
      </c>
      <c r="BL7" s="38">
        <v>685.34</v>
      </c>
      <c r="BM7" s="38">
        <v>684.74</v>
      </c>
      <c r="BN7" s="38">
        <v>654.91999999999996</v>
      </c>
      <c r="BO7" s="38">
        <v>654.71</v>
      </c>
      <c r="BP7" s="38">
        <v>765.47</v>
      </c>
      <c r="BQ7" s="38">
        <v>104.55</v>
      </c>
      <c r="BR7" s="38">
        <v>108.66</v>
      </c>
      <c r="BS7" s="38">
        <v>130.99</v>
      </c>
      <c r="BT7" s="38">
        <v>125.43</v>
      </c>
      <c r="BU7" s="38">
        <v>102.89</v>
      </c>
      <c r="BV7" s="38">
        <v>59.3</v>
      </c>
      <c r="BW7" s="38">
        <v>59.83</v>
      </c>
      <c r="BX7" s="38">
        <v>65.33</v>
      </c>
      <c r="BY7" s="38">
        <v>65.39</v>
      </c>
      <c r="BZ7" s="38">
        <v>65.37</v>
      </c>
      <c r="CA7" s="38">
        <v>59.59</v>
      </c>
      <c r="CB7" s="38">
        <v>180.46</v>
      </c>
      <c r="CC7" s="38">
        <v>175.57</v>
      </c>
      <c r="CD7" s="38">
        <v>144.16</v>
      </c>
      <c r="CE7" s="38">
        <v>150.91999999999999</v>
      </c>
      <c r="CF7" s="38">
        <v>185.85</v>
      </c>
      <c r="CG7" s="38">
        <v>248.14</v>
      </c>
      <c r="CH7" s="38">
        <v>246.66</v>
      </c>
      <c r="CI7" s="38">
        <v>227.43</v>
      </c>
      <c r="CJ7" s="38">
        <v>230.88</v>
      </c>
      <c r="CK7" s="38">
        <v>228.99</v>
      </c>
      <c r="CL7" s="38">
        <v>257.86</v>
      </c>
      <c r="CM7" s="38">
        <v>92.37</v>
      </c>
      <c r="CN7" s="38">
        <v>89.98</v>
      </c>
      <c r="CO7" s="38">
        <v>87.58</v>
      </c>
      <c r="CP7" s="38">
        <v>85.19</v>
      </c>
      <c r="CQ7" s="38">
        <v>63.18</v>
      </c>
      <c r="CR7" s="38">
        <v>57.3</v>
      </c>
      <c r="CS7" s="38">
        <v>56</v>
      </c>
      <c r="CT7" s="38">
        <v>56.01</v>
      </c>
      <c r="CU7" s="38">
        <v>56.72</v>
      </c>
      <c r="CV7" s="38">
        <v>54.06</v>
      </c>
      <c r="CW7" s="38">
        <v>51.3</v>
      </c>
      <c r="CX7" s="38">
        <v>99.05</v>
      </c>
      <c r="CY7" s="38">
        <v>99.52</v>
      </c>
      <c r="CZ7" s="38">
        <v>99.63</v>
      </c>
      <c r="DA7" s="38">
        <v>99.62</v>
      </c>
      <c r="DB7" s="38">
        <v>99.62</v>
      </c>
      <c r="DC7" s="38">
        <v>89.43</v>
      </c>
      <c r="DD7" s="38">
        <v>89.51</v>
      </c>
      <c r="DE7" s="38">
        <v>89.77</v>
      </c>
      <c r="DF7" s="38">
        <v>90.04</v>
      </c>
      <c r="DG7" s="38">
        <v>90.11</v>
      </c>
      <c r="DH7" s="38">
        <v>86.22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0.11</v>
      </c>
      <c r="EK7" s="38">
        <v>0.05</v>
      </c>
      <c r="EL7" s="38">
        <v>0.44</v>
      </c>
      <c r="EM7" s="38">
        <v>0.04</v>
      </c>
      <c r="EN7" s="38">
        <v>0.02</v>
      </c>
      <c r="EO7" s="38">
        <v>0.02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105</v>
      </c>
      <c r="C9" s="40" t="s">
        <v>106</v>
      </c>
      <c r="D9" s="40" t="s">
        <v>107</v>
      </c>
      <c r="E9" s="40" t="s">
        <v>108</v>
      </c>
      <c r="F9" s="40" t="s">
        <v>109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47</v>
      </c>
      <c r="B10" s="41">
        <f t="shared" ref="B10:E10" si="15">DATEVALUE($B7+12-B11&amp;"/1/"&amp;B12)</f>
        <v>46388</v>
      </c>
      <c r="C10" s="41">
        <f t="shared" si="15"/>
        <v>46753</v>
      </c>
      <c r="D10" s="41">
        <f t="shared" si="15"/>
        <v>47119</v>
      </c>
      <c r="E10" s="41">
        <f t="shared" si="15"/>
        <v>47484</v>
      </c>
      <c r="F10" s="42">
        <f>DATEVALUE($B7+12-F11&amp;"/1/"&amp;F12)</f>
        <v>47849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110</v>
      </c>
    </row>
    <row r="12" spans="1:145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111</v>
      </c>
    </row>
    <row r="13" spans="1:145" x14ac:dyDescent="0.15">
      <c r="B13" t="s">
        <v>112</v>
      </c>
      <c r="C13" t="s">
        <v>112</v>
      </c>
      <c r="D13" t="s">
        <v>112</v>
      </c>
      <c r="E13" t="s">
        <v>112</v>
      </c>
      <c r="F13" t="s">
        <v>113</v>
      </c>
      <c r="G13" t="s">
        <v>114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伊藤 真一</cp:lastModifiedBy>
  <cp:lastPrinted>2021-01-21T02:02:31Z</cp:lastPrinted>
  <dcterms:created xsi:type="dcterms:W3CDTF">2020-12-04T03:00:24Z</dcterms:created>
  <dcterms:modified xsi:type="dcterms:W3CDTF">2021-01-21T02:02:37Z</dcterms:modified>
  <cp:category/>
</cp:coreProperties>
</file>