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\\192.168.100.233\07_建設水道課\03_水道係\07業務関係\11調査・アンケート関係\01水道関係\R02\1.14経営比較分析票\【経営比較分析表】2019_063231_46_010\"/>
    </mc:Choice>
  </mc:AlternateContent>
  <xr:revisionPtr revIDLastSave="0" documentId="13_ncr:1_{5B2EC462-6848-49F5-A54E-B1DCCB706882}" xr6:coauthVersionLast="36" xr6:coauthVersionMax="36" xr10:uidLastSave="{00000000-0000-0000-0000-000000000000}"/>
  <workbookProtection workbookAlgorithmName="SHA-512" workbookHashValue="DaaMHEhLiMCAOkdEc3fVixS0tGJ5qyOT1Ejop0HmTzzTL7E5N0xyeGdpO2N1YhbsicctGmrupULRS8I+4Zvl9g==" workbookSaltValue="9jhnLLr0g6bR7OihLPPReQ==" workbookSpinCount="100000" lockStructure="1"/>
  <bookViews>
    <workbookView xWindow="0" yWindow="0" windowWidth="28800" windowHeight="1222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P6" i="5"/>
  <c r="P10" i="4" s="1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BB10" i="4"/>
  <c r="AT10" i="4"/>
  <c r="AL10" i="4"/>
  <c r="W10" i="4"/>
  <c r="I10" i="4"/>
  <c r="B10" i="4"/>
  <c r="BB8" i="4"/>
  <c r="AL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<sst xmlns="http://schemas.openxmlformats.org/spreadsheetml/2006/main" count="228" uniqueCount="113">
  <si>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</si>
  <si>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</si>
  <si>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</si>
  <si>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</si>
  <si>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</si>
  <si>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</si>
  <si>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</si>
  <si>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</si>
  <si>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</si>
  <si>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</si>
  <si>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</si>
  <si>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</si>
  <si>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</si>
  <si>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</si>
  <si>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</si>
  <si>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</si>
  <si>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</si>
  <si>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</si>
  <si>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</si>
  <si>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</si>
  <si>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</si>
  <si>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</si>
  <si>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</si>
  <si>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</si>
  <si>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</si>
  <si>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</si>
  <si>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</si>
  <si>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</si>
  <si>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</si>
  <si>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</si>
  <si>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</si>
  <si>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</si>
  <si>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</si>
  <si>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</si>
  <si>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</si>
  <si>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</si>
  <si>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</si>
  <si>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</si>
  <si>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</si>
  <si>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</si>
  <si>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</si>
  <si>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</si>
  <si>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</si>
  <si>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</si>
  <si>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</si>
  <si>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</si>
  <si>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</si>
  <si>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</si>
  <si>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</si>
  <si>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</si>
  <si>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</si>
  <si>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</si>
  <si>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</si>
  <si>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</si>
  <si>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</si>
  <si>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</si>
  <si>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</si>
  <si>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</si>
  <si>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</si>
  <si>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</si>
  <si>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</si>
  <si>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</si>
  <si>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</si>
  <si>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</si>
  <si>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</si>
  <si>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</si>
  <si>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</si>
  <si>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</si>
  <si>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</si>
  <si>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</si>
  <si>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</si>
  <si>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</si>
  <si>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</si>
  <si>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</si>
  <si>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</si>
  <si>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</si>
  <si>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</si>
  <si>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</si>
  <si>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</si>
  <si>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</si>
  <si>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</si>
  <si>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</si>
  <si>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</si>
  <si>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</si>
  <si>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</si>
  <si>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</si>
  <si>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</si>
  <si>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</si>
  <si>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</si>
  <si>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</si>
  <si>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</si>
  <si>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</si>
  <si>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</si>
  <si>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朝日町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</si>
  <si>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</si>
  <si>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</si>
  <si>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</si>
  <si>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</si>
  <si>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</si>
  <si>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</si>
  <si>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</si>
  <si>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</si>
  <si>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</si>
  <si>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</si>
  <si>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</si>
  <si>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</si>
  <si>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</si>
  <si>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</si>
  <si>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</si>
  <si>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</si>
  <si>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・法定耐用年数を向かえた資産を多く有するため、有形固定資産減価償却率が高い状況にあり、管路や施設などの更新を計画的に行っていく必要がある。</t>
    <rPh sb="1" eb="3">
      <t>ホウテイ</t>
    </rPh>
    <rPh sb="3" eb="5">
      <t>タイヨウ</t>
    </rPh>
    <rPh sb="5" eb="7">
      <t>ネンスウ</t>
    </rPh>
    <rPh sb="8" eb="9">
      <t>ム</t>
    </rPh>
    <rPh sb="12" eb="14">
      <t>シサン</t>
    </rPh>
    <rPh sb="15" eb="16">
      <t>オオ</t>
    </rPh>
    <rPh sb="17" eb="18">
      <t>ユウ</t>
    </rPh>
    <rPh sb="23" eb="25">
      <t>ユウケイ</t>
    </rPh>
    <rPh sb="25" eb="27">
      <t>コテイ</t>
    </rPh>
    <rPh sb="27" eb="29">
      <t>シサン</t>
    </rPh>
    <rPh sb="29" eb="31">
      <t>ゲンカ</t>
    </rPh>
    <rPh sb="31" eb="33">
      <t>ショウキャク</t>
    </rPh>
    <rPh sb="33" eb="34">
      <t>リツ</t>
    </rPh>
    <rPh sb="35" eb="36">
      <t>タカ</t>
    </rPh>
    <rPh sb="37" eb="39">
      <t>ジョウキョウ</t>
    </rPh>
    <rPh sb="43" eb="45">
      <t>カンロ</t>
    </rPh>
    <rPh sb="46" eb="48">
      <t>シセツ</t>
    </rPh>
    <rPh sb="51" eb="53">
      <t>コウシン</t>
    </rPh>
    <rPh sb="54" eb="57">
      <t>ケイカクテキ</t>
    </rPh>
    <rPh sb="58" eb="59">
      <t>オコナ</t>
    </rPh>
    <rPh sb="63" eb="65">
      <t>ヒツヨウ</t>
    </rPh>
    <phoneticPr fontId="4"/>
  </si>
  <si>
    <t>・経常収支比率は100%を超えているものの、今後も引き続き健全経営に努めていく。
・企業債残高対給水収益比率については、新規の企業債発行を行っていないため逓減傾向にある。
・給水原価は、全国平均より高いので、今後も経費削減や業務の効率化、有収率の向上に努める必要がある。
・施設利用率は、全国・類団平均値とほぼ変わりないので、適正な施設規模と考える。</t>
    <rPh sb="1" eb="3">
      <t>ケイジョウ</t>
    </rPh>
    <rPh sb="3" eb="5">
      <t>シュウシ</t>
    </rPh>
    <rPh sb="5" eb="7">
      <t>ヒリツ</t>
    </rPh>
    <rPh sb="13" eb="14">
      <t>コ</t>
    </rPh>
    <rPh sb="22" eb="24">
      <t>コンゴ</t>
    </rPh>
    <rPh sb="25" eb="26">
      <t>ヒ</t>
    </rPh>
    <rPh sb="27" eb="28">
      <t>ツヅ</t>
    </rPh>
    <rPh sb="29" eb="31">
      <t>ケンゼン</t>
    </rPh>
    <rPh sb="31" eb="33">
      <t>ケイエイ</t>
    </rPh>
    <rPh sb="34" eb="35">
      <t>ツト</t>
    </rPh>
    <rPh sb="42" eb="44">
      <t>キギョウ</t>
    </rPh>
    <rPh sb="44" eb="45">
      <t>サイ</t>
    </rPh>
    <rPh sb="45" eb="47">
      <t>ザンダカ</t>
    </rPh>
    <rPh sb="47" eb="48">
      <t>タイ</t>
    </rPh>
    <rPh sb="48" eb="50">
      <t>キュウスイ</t>
    </rPh>
    <rPh sb="50" eb="52">
      <t>シュウエキ</t>
    </rPh>
    <rPh sb="52" eb="54">
      <t>ヒリツ</t>
    </rPh>
    <rPh sb="60" eb="62">
      <t>シンキ</t>
    </rPh>
    <rPh sb="63" eb="65">
      <t>キギョウ</t>
    </rPh>
    <rPh sb="65" eb="66">
      <t>サイ</t>
    </rPh>
    <rPh sb="66" eb="68">
      <t>ハッコウ</t>
    </rPh>
    <rPh sb="69" eb="70">
      <t>オコナ</t>
    </rPh>
    <rPh sb="77" eb="79">
      <t>テイゲン</t>
    </rPh>
    <rPh sb="79" eb="81">
      <t>ケイコウ</t>
    </rPh>
    <rPh sb="87" eb="89">
      <t>キュウスイ</t>
    </rPh>
    <rPh sb="89" eb="91">
      <t>ゲンカ</t>
    </rPh>
    <rPh sb="93" eb="95">
      <t>ゼンコク</t>
    </rPh>
    <rPh sb="95" eb="97">
      <t>ヘイキン</t>
    </rPh>
    <rPh sb="99" eb="100">
      <t>タカ</t>
    </rPh>
    <rPh sb="104" eb="106">
      <t>コンゴ</t>
    </rPh>
    <rPh sb="107" eb="109">
      <t>ケイヒ</t>
    </rPh>
    <rPh sb="109" eb="111">
      <t>サクゲン</t>
    </rPh>
    <rPh sb="112" eb="114">
      <t>ギョウム</t>
    </rPh>
    <rPh sb="115" eb="117">
      <t>コウリツ</t>
    </rPh>
    <rPh sb="117" eb="118">
      <t>カ</t>
    </rPh>
    <rPh sb="119" eb="122">
      <t>ユウシュウリツ</t>
    </rPh>
    <rPh sb="123" eb="125">
      <t>コウジョウ</t>
    </rPh>
    <rPh sb="126" eb="127">
      <t>ツト</t>
    </rPh>
    <rPh sb="129" eb="131">
      <t>ヒツヨウ</t>
    </rPh>
    <rPh sb="137" eb="139">
      <t>シセツ</t>
    </rPh>
    <rPh sb="139" eb="141">
      <t>リヨウ</t>
    </rPh>
    <rPh sb="141" eb="142">
      <t>リツ</t>
    </rPh>
    <rPh sb="144" eb="146">
      <t>ゼンコク</t>
    </rPh>
    <rPh sb="163" eb="165">
      <t>テキセイ</t>
    </rPh>
    <rPh sb="166" eb="168">
      <t>シセツ</t>
    </rPh>
    <rPh sb="168" eb="170">
      <t>キボ</t>
    </rPh>
    <rPh sb="171" eb="172">
      <t>カンガ</t>
    </rPh>
    <phoneticPr fontId="4"/>
  </si>
  <si>
    <t>・給水人口の減少に伴う給水収益の減が予想されるので、これまで以上に経費の削減、業務の効率化、有収率の向上に努め、健全経営を維持していく。
・平成30年度に策定した『経営戦略』に基づき、管路や施設を計画的に更新していく。</t>
    <rPh sb="1" eb="3">
      <t>キュウスイ</t>
    </rPh>
    <rPh sb="3" eb="5">
      <t>ジンコウ</t>
    </rPh>
    <rPh sb="6" eb="8">
      <t>ゲンショウ</t>
    </rPh>
    <rPh sb="9" eb="10">
      <t>トモナ</t>
    </rPh>
    <rPh sb="11" eb="13">
      <t>キュウスイ</t>
    </rPh>
    <rPh sb="13" eb="15">
      <t>シュウエキ</t>
    </rPh>
    <rPh sb="16" eb="17">
      <t>ゲン</t>
    </rPh>
    <rPh sb="18" eb="20">
      <t>ヨソウ</t>
    </rPh>
    <rPh sb="30" eb="32">
      <t>イジョウ</t>
    </rPh>
    <rPh sb="33" eb="35">
      <t>ケイヒ</t>
    </rPh>
    <rPh sb="36" eb="38">
      <t>サクゲン</t>
    </rPh>
    <rPh sb="39" eb="41">
      <t>ギョウム</t>
    </rPh>
    <rPh sb="42" eb="45">
      <t>コウリツカ</t>
    </rPh>
    <rPh sb="46" eb="49">
      <t>ユウシュウリツ</t>
    </rPh>
    <rPh sb="50" eb="52">
      <t>コウジョウ</t>
    </rPh>
    <rPh sb="53" eb="54">
      <t>ツト</t>
    </rPh>
    <rPh sb="56" eb="58">
      <t>ケンゼン</t>
    </rPh>
    <rPh sb="58" eb="60">
      <t>ケイエイ</t>
    </rPh>
    <rPh sb="61" eb="63">
      <t>イジ</t>
    </rPh>
    <rPh sb="70" eb="72">
      <t>ヘイセイ</t>
    </rPh>
    <rPh sb="74" eb="76">
      <t>ネンド</t>
    </rPh>
    <rPh sb="77" eb="79">
      <t>サクテイ</t>
    </rPh>
    <rPh sb="82" eb="84">
      <t>ケイエイ</t>
    </rPh>
    <rPh sb="84" eb="86">
      <t>センリャク</t>
    </rPh>
    <rPh sb="88" eb="89">
      <t>モト</t>
    </rPh>
    <rPh sb="92" eb="94">
      <t>カンロ</t>
    </rPh>
    <rPh sb="95" eb="97">
      <t>シセツ</t>
    </rPh>
    <rPh sb="98" eb="101">
      <t>ケイカクテキ</t>
    </rPh>
    <rPh sb="102" eb="104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</si>
</sst>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0.55000000000000004</c:v>
                </c:pt>
                <c:pt idx="1">
                  <c:v>0.47</c:v>
                </c:pt>
                <c:pt idx="2">
                  <c:v>0.41</c:v>
                </c:pt>
                <c:pt idx="3">
                  <c:v>0.18</c:v>
                </c:pt>
                <c:pt idx="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A-4EA1-844B-CBE00A3BE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0.44</c:v>
                </c:pt>
                <c:pt idx="3">
                  <c:v>0.52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A-4EA1-844B-CBE00A3BE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64.19</c:v>
                </c:pt>
                <c:pt idx="1">
                  <c:v>63.18</c:v>
                </c:pt>
                <c:pt idx="2">
                  <c:v>61.52</c:v>
                </c:pt>
                <c:pt idx="3">
                  <c:v>62.37</c:v>
                </c:pt>
                <c:pt idx="4">
                  <c:v>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1-4F6F-8CA4-55D9BC746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50.24</c:v>
                </c:pt>
                <c:pt idx="3">
                  <c:v>50.29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1-4F6F-8CA4-55D9BC746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74.31</c:v>
                </c:pt>
                <c:pt idx="1">
                  <c:v>74.239999999999995</c:v>
                </c:pt>
                <c:pt idx="2">
                  <c:v>74.45</c:v>
                </c:pt>
                <c:pt idx="3">
                  <c:v>74.66</c:v>
                </c:pt>
                <c:pt idx="4">
                  <c:v>74.84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7-405E-8B9D-9261651F6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78.650000000000006</c:v>
                </c:pt>
                <c:pt idx="3">
                  <c:v>77.73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7-405E-8B9D-9261651F6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119.53</c:v>
                </c:pt>
                <c:pt idx="1">
                  <c:v>115.63</c:v>
                </c:pt>
                <c:pt idx="2">
                  <c:v>115.63</c:v>
                </c:pt>
                <c:pt idx="3">
                  <c:v>113.64</c:v>
                </c:pt>
                <c:pt idx="4">
                  <c:v>118.28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D-4700-8CD4-378D72CC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104.47</c:v>
                </c:pt>
                <c:pt idx="3">
                  <c:v>103.81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D-4700-8CD4-378D72CC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53.16</c:v>
                </c:pt>
                <c:pt idx="1">
                  <c:v>53.26</c:v>
                </c:pt>
                <c:pt idx="2">
                  <c:v>54.61</c:v>
                </c:pt>
                <c:pt idx="3">
                  <c:v>54.7</c:v>
                </c:pt>
                <c:pt idx="4">
                  <c:v>56.01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1-4CAF-9E42-E544BE0EA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45.14</c:v>
                </c:pt>
                <c:pt idx="3">
                  <c:v>45.85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1-4CAF-9E42-E544BE0EA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1-4766-8ABC-C189ED43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13.58</c:v>
                </c:pt>
                <c:pt idx="3">
                  <c:v>14.13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1-4766-8ABC-C189ED43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D-44D5-8C60-224C67B9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16.399999999999999</c:v>
                </c:pt>
                <c:pt idx="3">
                  <c:v>25.66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D-44D5-8C60-224C67B9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1427.51</c:v>
                </c:pt>
                <c:pt idx="1">
                  <c:v>1804.1</c:v>
                </c:pt>
                <c:pt idx="2">
                  <c:v>1174.9000000000001</c:v>
                </c:pt>
                <c:pt idx="3">
                  <c:v>1339.38</c:v>
                </c:pt>
                <c:pt idx="4">
                  <c:v>1646.56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9-45B9-A6C3-E350BECEC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293.23</c:v>
                </c:pt>
                <c:pt idx="3">
                  <c:v>300.14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9-45B9-A6C3-E350BECEC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78.819999999999993</c:v>
                </c:pt>
                <c:pt idx="1">
                  <c:v>72.400000000000006</c:v>
                </c:pt>
                <c:pt idx="2">
                  <c:v>65.459999999999994</c:v>
                </c:pt>
                <c:pt idx="3">
                  <c:v>55.72</c:v>
                </c:pt>
                <c:pt idx="4">
                  <c:v>49.23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E-4B4D-AD66-468692E81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542.29999999999995</c:v>
                </c:pt>
                <c:pt idx="3">
                  <c:v>566.65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E-4B4D-AD66-468692E81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116.39</c:v>
                </c:pt>
                <c:pt idx="1">
                  <c:v>108.05</c:v>
                </c:pt>
                <c:pt idx="2">
                  <c:v>113.32</c:v>
                </c:pt>
                <c:pt idx="3">
                  <c:v>111.71</c:v>
                </c:pt>
                <c:pt idx="4">
                  <c:v>113.95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1-4770-A75B-6357A8565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87.51</c:v>
                </c:pt>
                <c:pt idx="3">
                  <c:v>84.77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1-4770-A75B-6357A8565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198.91</c:v>
                </c:pt>
                <c:pt idx="1">
                  <c:v>214</c:v>
                </c:pt>
                <c:pt idx="2">
                  <c:v>204.51</c:v>
                </c:pt>
                <c:pt idx="3">
                  <c:v>207.48</c:v>
                </c:pt>
                <c:pt idx="4">
                  <c:v>204.34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5-4A89-8B79-50625B0AC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218.42</c:v>
                </c:pt>
                <c:pt idx="3">
                  <c:v>227.27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A5-4A89-8B79-50625B0AC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A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山形県　朝日町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6714</v>
      </c>
      <c r="AM8" s="71"/>
      <c r="AN8" s="71"/>
      <c r="AO8" s="71"/>
      <c r="AP8" s="71"/>
      <c r="AQ8" s="71"/>
      <c r="AR8" s="71"/>
      <c r="AS8" s="71"/>
      <c r="AT8" s="67">
        <f>データ!$S$6</f>
        <v>196.81</v>
      </c>
      <c r="AU8" s="68"/>
      <c r="AV8" s="68"/>
      <c r="AW8" s="68"/>
      <c r="AX8" s="68"/>
      <c r="AY8" s="68"/>
      <c r="AZ8" s="68"/>
      <c r="BA8" s="68"/>
      <c r="BB8" s="70">
        <f>データ!$T$6</f>
        <v>34.11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92.13</v>
      </c>
      <c r="J10" s="68"/>
      <c r="K10" s="68"/>
      <c r="L10" s="68"/>
      <c r="M10" s="68"/>
      <c r="N10" s="68"/>
      <c r="O10" s="69"/>
      <c r="P10" s="70">
        <f>データ!$P$6</f>
        <v>97.07</v>
      </c>
      <c r="Q10" s="70"/>
      <c r="R10" s="70"/>
      <c r="S10" s="70"/>
      <c r="T10" s="70"/>
      <c r="U10" s="70"/>
      <c r="V10" s="70"/>
      <c r="W10" s="71">
        <f>データ!$Q$6</f>
        <v>4587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6467</v>
      </c>
      <c r="AM10" s="71"/>
      <c r="AN10" s="71"/>
      <c r="AO10" s="71"/>
      <c r="AP10" s="71"/>
      <c r="AQ10" s="71"/>
      <c r="AR10" s="71"/>
      <c r="AS10" s="71"/>
      <c r="AT10" s="67">
        <f>データ!$V$6</f>
        <v>19.5</v>
      </c>
      <c r="AU10" s="68"/>
      <c r="AV10" s="68"/>
      <c r="AW10" s="68"/>
      <c r="AX10" s="68"/>
      <c r="AY10" s="68"/>
      <c r="AZ10" s="68"/>
      <c r="BA10" s="68"/>
      <c r="BB10" s="70">
        <f>データ!$W$6</f>
        <v>331.64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111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110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E0ZVgr1hWoq72MtIeHgjO1Qh70/hA9cHazdVjrNJ07Yvc3qlAD6hUl9LEkg1qpEZU3erLu4xbQn/5or+S6MCGQ==" saltValue="CCiydSC3wNSfgYhDUrrdR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63231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朝日町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92.13</v>
      </c>
      <c r="P6" s="35">
        <f t="shared" si="3"/>
        <v>97.07</v>
      </c>
      <c r="Q6" s="35">
        <f t="shared" si="3"/>
        <v>4587</v>
      </c>
      <c r="R6" s="35">
        <f t="shared" si="3"/>
        <v>6714</v>
      </c>
      <c r="S6" s="35">
        <f t="shared" si="3"/>
        <v>196.81</v>
      </c>
      <c r="T6" s="35">
        <f t="shared" si="3"/>
        <v>34.11</v>
      </c>
      <c r="U6" s="35">
        <f t="shared" si="3"/>
        <v>6467</v>
      </c>
      <c r="V6" s="35">
        <f t="shared" si="3"/>
        <v>19.5</v>
      </c>
      <c r="W6" s="35">
        <f t="shared" si="3"/>
        <v>331.64</v>
      </c>
      <c r="X6" s="36">
        <f>IF(X7="",NA(),X7)</f>
        <v>119.53</v>
      </c>
      <c r="Y6" s="36">
        <f t="shared" ref="Y6:AG6" si="4">IF(Y7="",NA(),Y7)</f>
        <v>115.63</v>
      </c>
      <c r="Z6" s="36">
        <f t="shared" si="4"/>
        <v>115.63</v>
      </c>
      <c r="AA6" s="36">
        <f t="shared" si="4"/>
        <v>113.64</v>
      </c>
      <c r="AB6" s="36">
        <f t="shared" si="4"/>
        <v>118.28</v>
      </c>
      <c r="AC6" s="36">
        <f t="shared" si="4"/>
        <v>106.62</v>
      </c>
      <c r="AD6" s="36">
        <f t="shared" si="4"/>
        <v>107.95</v>
      </c>
      <c r="AE6" s="36">
        <f t="shared" si="4"/>
        <v>104.47</v>
      </c>
      <c r="AF6" s="36">
        <f t="shared" si="4"/>
        <v>103.81</v>
      </c>
      <c r="AG6" s="36">
        <f t="shared" si="4"/>
        <v>104.35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12.59</v>
      </c>
      <c r="AO6" s="36">
        <f t="shared" si="5"/>
        <v>12.44</v>
      </c>
      <c r="AP6" s="36">
        <f t="shared" si="5"/>
        <v>16.399999999999999</v>
      </c>
      <c r="AQ6" s="36">
        <f t="shared" si="5"/>
        <v>25.66</v>
      </c>
      <c r="AR6" s="36">
        <f t="shared" si="5"/>
        <v>21.69</v>
      </c>
      <c r="AS6" s="35" t="str">
        <f>IF(AS7="","",IF(AS7="-","【-】","【"&amp;SUBSTITUTE(TEXT(AS7,"#,##0.00"),"-","△")&amp;"】"))</f>
        <v>【1.08】</v>
      </c>
      <c r="AT6" s="36">
        <f>IF(AT7="",NA(),AT7)</f>
        <v>1427.51</v>
      </c>
      <c r="AU6" s="36">
        <f t="shared" ref="AU6:BC6" si="6">IF(AU7="",NA(),AU7)</f>
        <v>1804.1</v>
      </c>
      <c r="AV6" s="36">
        <f t="shared" si="6"/>
        <v>1174.9000000000001</v>
      </c>
      <c r="AW6" s="36">
        <f t="shared" si="6"/>
        <v>1339.38</v>
      </c>
      <c r="AX6" s="36">
        <f t="shared" si="6"/>
        <v>1646.56</v>
      </c>
      <c r="AY6" s="36">
        <f t="shared" si="6"/>
        <v>416.14</v>
      </c>
      <c r="AZ6" s="36">
        <f t="shared" si="6"/>
        <v>371.89</v>
      </c>
      <c r="BA6" s="36">
        <f t="shared" si="6"/>
        <v>293.23</v>
      </c>
      <c r="BB6" s="36">
        <f t="shared" si="6"/>
        <v>300.14</v>
      </c>
      <c r="BC6" s="36">
        <f t="shared" si="6"/>
        <v>301.04000000000002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78.819999999999993</v>
      </c>
      <c r="BF6" s="36">
        <f t="shared" ref="BF6:BN6" si="7">IF(BF7="",NA(),BF7)</f>
        <v>72.400000000000006</v>
      </c>
      <c r="BG6" s="36">
        <f t="shared" si="7"/>
        <v>65.459999999999994</v>
      </c>
      <c r="BH6" s="36">
        <f t="shared" si="7"/>
        <v>55.72</v>
      </c>
      <c r="BI6" s="36">
        <f t="shared" si="7"/>
        <v>49.23</v>
      </c>
      <c r="BJ6" s="36">
        <f t="shared" si="7"/>
        <v>487.22</v>
      </c>
      <c r="BK6" s="36">
        <f t="shared" si="7"/>
        <v>483.11</v>
      </c>
      <c r="BL6" s="36">
        <f t="shared" si="7"/>
        <v>542.29999999999995</v>
      </c>
      <c r="BM6" s="36">
        <f t="shared" si="7"/>
        <v>566.65</v>
      </c>
      <c r="BN6" s="36">
        <f t="shared" si="7"/>
        <v>551.62</v>
      </c>
      <c r="BO6" s="35" t="str">
        <f>IF(BO7="","",IF(BO7="-","【-】","【"&amp;SUBSTITUTE(TEXT(BO7,"#,##0.00"),"-","△")&amp;"】"))</f>
        <v>【266.61】</v>
      </c>
      <c r="BP6" s="36">
        <f>IF(BP7="",NA(),BP7)</f>
        <v>116.39</v>
      </c>
      <c r="BQ6" s="36">
        <f t="shared" ref="BQ6:BY6" si="8">IF(BQ7="",NA(),BQ7)</f>
        <v>108.05</v>
      </c>
      <c r="BR6" s="36">
        <f t="shared" si="8"/>
        <v>113.32</v>
      </c>
      <c r="BS6" s="36">
        <f t="shared" si="8"/>
        <v>111.71</v>
      </c>
      <c r="BT6" s="36">
        <f t="shared" si="8"/>
        <v>113.95</v>
      </c>
      <c r="BU6" s="36">
        <f t="shared" si="8"/>
        <v>92.76</v>
      </c>
      <c r="BV6" s="36">
        <f t="shared" si="8"/>
        <v>93.28</v>
      </c>
      <c r="BW6" s="36">
        <f t="shared" si="8"/>
        <v>87.51</v>
      </c>
      <c r="BX6" s="36">
        <f t="shared" si="8"/>
        <v>84.77</v>
      </c>
      <c r="BY6" s="36">
        <f t="shared" si="8"/>
        <v>87.11</v>
      </c>
      <c r="BZ6" s="35" t="str">
        <f>IF(BZ7="","",IF(BZ7="-","【-】","【"&amp;SUBSTITUTE(TEXT(BZ7,"#,##0.00"),"-","△")&amp;"】"))</f>
        <v>【103.24】</v>
      </c>
      <c r="CA6" s="36">
        <f>IF(CA7="",NA(),CA7)</f>
        <v>198.91</v>
      </c>
      <c r="CB6" s="36">
        <f t="shared" ref="CB6:CJ6" si="9">IF(CB7="",NA(),CB7)</f>
        <v>214</v>
      </c>
      <c r="CC6" s="36">
        <f t="shared" si="9"/>
        <v>204.51</v>
      </c>
      <c r="CD6" s="36">
        <f t="shared" si="9"/>
        <v>207.48</v>
      </c>
      <c r="CE6" s="36">
        <f t="shared" si="9"/>
        <v>204.34</v>
      </c>
      <c r="CF6" s="36">
        <f t="shared" si="9"/>
        <v>208.67</v>
      </c>
      <c r="CG6" s="36">
        <f t="shared" si="9"/>
        <v>208.29</v>
      </c>
      <c r="CH6" s="36">
        <f t="shared" si="9"/>
        <v>218.42</v>
      </c>
      <c r="CI6" s="36">
        <f t="shared" si="9"/>
        <v>227.27</v>
      </c>
      <c r="CJ6" s="36">
        <f t="shared" si="9"/>
        <v>223.98</v>
      </c>
      <c r="CK6" s="35" t="str">
        <f>IF(CK7="","",IF(CK7="-","【-】","【"&amp;SUBSTITUTE(TEXT(CK7,"#,##0.00"),"-","△")&amp;"】"))</f>
        <v>【168.38】</v>
      </c>
      <c r="CL6" s="36">
        <f>IF(CL7="",NA(),CL7)</f>
        <v>64.19</v>
      </c>
      <c r="CM6" s="36">
        <f t="shared" ref="CM6:CU6" si="10">IF(CM7="",NA(),CM7)</f>
        <v>63.18</v>
      </c>
      <c r="CN6" s="36">
        <f t="shared" si="10"/>
        <v>61.52</v>
      </c>
      <c r="CO6" s="36">
        <f t="shared" si="10"/>
        <v>62.37</v>
      </c>
      <c r="CP6" s="36">
        <f t="shared" si="10"/>
        <v>59.2</v>
      </c>
      <c r="CQ6" s="36">
        <f t="shared" si="10"/>
        <v>49.08</v>
      </c>
      <c r="CR6" s="36">
        <f t="shared" si="10"/>
        <v>49.32</v>
      </c>
      <c r="CS6" s="36">
        <f t="shared" si="10"/>
        <v>50.24</v>
      </c>
      <c r="CT6" s="36">
        <f t="shared" si="10"/>
        <v>50.29</v>
      </c>
      <c r="CU6" s="36">
        <f t="shared" si="10"/>
        <v>49.64</v>
      </c>
      <c r="CV6" s="35" t="str">
        <f>IF(CV7="","",IF(CV7="-","【-】","【"&amp;SUBSTITUTE(TEXT(CV7,"#,##0.00"),"-","△")&amp;"】"))</f>
        <v>【60.00】</v>
      </c>
      <c r="CW6" s="36">
        <f>IF(CW7="",NA(),CW7)</f>
        <v>74.31</v>
      </c>
      <c r="CX6" s="36">
        <f t="shared" ref="CX6:DF6" si="11">IF(CX7="",NA(),CX7)</f>
        <v>74.239999999999995</v>
      </c>
      <c r="CY6" s="36">
        <f t="shared" si="11"/>
        <v>74.45</v>
      </c>
      <c r="CZ6" s="36">
        <f t="shared" si="11"/>
        <v>74.66</v>
      </c>
      <c r="DA6" s="36">
        <f t="shared" si="11"/>
        <v>74.84</v>
      </c>
      <c r="DB6" s="36">
        <f t="shared" si="11"/>
        <v>79.3</v>
      </c>
      <c r="DC6" s="36">
        <f t="shared" si="11"/>
        <v>79.34</v>
      </c>
      <c r="DD6" s="36">
        <f t="shared" si="11"/>
        <v>78.650000000000006</v>
      </c>
      <c r="DE6" s="36">
        <f t="shared" si="11"/>
        <v>77.73</v>
      </c>
      <c r="DF6" s="36">
        <f t="shared" si="11"/>
        <v>78.09</v>
      </c>
      <c r="DG6" s="35" t="str">
        <f>IF(DG7="","",IF(DG7="-","【-】","【"&amp;SUBSTITUTE(TEXT(DG7,"#,##0.00"),"-","△")&amp;"】"))</f>
        <v>【89.80】</v>
      </c>
      <c r="DH6" s="36">
        <f>IF(DH7="",NA(),DH7)</f>
        <v>53.16</v>
      </c>
      <c r="DI6" s="36">
        <f t="shared" ref="DI6:DQ6" si="12">IF(DI7="",NA(),DI7)</f>
        <v>53.26</v>
      </c>
      <c r="DJ6" s="36">
        <f t="shared" si="12"/>
        <v>54.61</v>
      </c>
      <c r="DK6" s="36">
        <f t="shared" si="12"/>
        <v>54.7</v>
      </c>
      <c r="DL6" s="36">
        <f t="shared" si="12"/>
        <v>56.01</v>
      </c>
      <c r="DM6" s="36">
        <f t="shared" si="12"/>
        <v>47.44</v>
      </c>
      <c r="DN6" s="36">
        <f t="shared" si="12"/>
        <v>48.3</v>
      </c>
      <c r="DO6" s="36">
        <f t="shared" si="12"/>
        <v>45.14</v>
      </c>
      <c r="DP6" s="36">
        <f t="shared" si="12"/>
        <v>45.85</v>
      </c>
      <c r="DQ6" s="36">
        <f t="shared" si="12"/>
        <v>47.31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6">
        <f t="shared" si="13"/>
        <v>10.17</v>
      </c>
      <c r="DX6" s="36">
        <f t="shared" si="13"/>
        <v>11.16</v>
      </c>
      <c r="DY6" s="36">
        <f t="shared" si="13"/>
        <v>12.43</v>
      </c>
      <c r="DZ6" s="36">
        <f t="shared" si="13"/>
        <v>13.58</v>
      </c>
      <c r="EA6" s="36">
        <f t="shared" si="13"/>
        <v>14.13</v>
      </c>
      <c r="EB6" s="36">
        <f t="shared" si="13"/>
        <v>16.77</v>
      </c>
      <c r="EC6" s="35" t="str">
        <f>IF(EC7="","",IF(EC7="-","【-】","【"&amp;SUBSTITUTE(TEXT(EC7,"#,##0.00"),"-","△")&amp;"】"))</f>
        <v>【19.44】</v>
      </c>
      <c r="ED6" s="36">
        <f>IF(ED7="",NA(),ED7)</f>
        <v>0.55000000000000004</v>
      </c>
      <c r="EE6" s="36">
        <f t="shared" ref="EE6:EM6" si="14">IF(EE7="",NA(),EE7)</f>
        <v>0.47</v>
      </c>
      <c r="EF6" s="36">
        <f t="shared" si="14"/>
        <v>0.41</v>
      </c>
      <c r="EG6" s="36">
        <f t="shared" si="14"/>
        <v>0.18</v>
      </c>
      <c r="EH6" s="36">
        <f t="shared" si="14"/>
        <v>0.19</v>
      </c>
      <c r="EI6" s="36">
        <f t="shared" si="14"/>
        <v>0.65</v>
      </c>
      <c r="EJ6" s="36">
        <f t="shared" si="14"/>
        <v>0.46</v>
      </c>
      <c r="EK6" s="36">
        <f t="shared" si="14"/>
        <v>0.44</v>
      </c>
      <c r="EL6" s="36">
        <f t="shared" si="14"/>
        <v>0.52</v>
      </c>
      <c r="EM6" s="36">
        <f t="shared" si="14"/>
        <v>0.47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63231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92.13</v>
      </c>
      <c r="P7" s="39">
        <v>97.07</v>
      </c>
      <c r="Q7" s="39">
        <v>4587</v>
      </c>
      <c r="R7" s="39">
        <v>6714</v>
      </c>
      <c r="S7" s="39">
        <v>196.81</v>
      </c>
      <c r="T7" s="39">
        <v>34.11</v>
      </c>
      <c r="U7" s="39">
        <v>6467</v>
      </c>
      <c r="V7" s="39">
        <v>19.5</v>
      </c>
      <c r="W7" s="39">
        <v>331.64</v>
      </c>
      <c r="X7" s="39">
        <v>119.53</v>
      </c>
      <c r="Y7" s="39">
        <v>115.63</v>
      </c>
      <c r="Z7" s="39">
        <v>115.63</v>
      </c>
      <c r="AA7" s="39">
        <v>113.64</v>
      </c>
      <c r="AB7" s="39">
        <v>118.28</v>
      </c>
      <c r="AC7" s="39">
        <v>106.62</v>
      </c>
      <c r="AD7" s="39">
        <v>107.95</v>
      </c>
      <c r="AE7" s="39">
        <v>104.47</v>
      </c>
      <c r="AF7" s="39">
        <v>103.81</v>
      </c>
      <c r="AG7" s="39">
        <v>104.35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12.59</v>
      </c>
      <c r="AO7" s="39">
        <v>12.44</v>
      </c>
      <c r="AP7" s="39">
        <v>16.399999999999999</v>
      </c>
      <c r="AQ7" s="39">
        <v>25.66</v>
      </c>
      <c r="AR7" s="39">
        <v>21.69</v>
      </c>
      <c r="AS7" s="39">
        <v>1.08</v>
      </c>
      <c r="AT7" s="39">
        <v>1427.51</v>
      </c>
      <c r="AU7" s="39">
        <v>1804.1</v>
      </c>
      <c r="AV7" s="39">
        <v>1174.9000000000001</v>
      </c>
      <c r="AW7" s="39">
        <v>1339.38</v>
      </c>
      <c r="AX7" s="39">
        <v>1646.56</v>
      </c>
      <c r="AY7" s="39">
        <v>416.14</v>
      </c>
      <c r="AZ7" s="39">
        <v>371.89</v>
      </c>
      <c r="BA7" s="39">
        <v>293.23</v>
      </c>
      <c r="BB7" s="39">
        <v>300.14</v>
      </c>
      <c r="BC7" s="39">
        <v>301.04000000000002</v>
      </c>
      <c r="BD7" s="39">
        <v>264.97000000000003</v>
      </c>
      <c r="BE7" s="39">
        <v>78.819999999999993</v>
      </c>
      <c r="BF7" s="39">
        <v>72.400000000000006</v>
      </c>
      <c r="BG7" s="39">
        <v>65.459999999999994</v>
      </c>
      <c r="BH7" s="39">
        <v>55.72</v>
      </c>
      <c r="BI7" s="39">
        <v>49.23</v>
      </c>
      <c r="BJ7" s="39">
        <v>487.22</v>
      </c>
      <c r="BK7" s="39">
        <v>483.11</v>
      </c>
      <c r="BL7" s="39">
        <v>542.29999999999995</v>
      </c>
      <c r="BM7" s="39">
        <v>566.65</v>
      </c>
      <c r="BN7" s="39">
        <v>551.62</v>
      </c>
      <c r="BO7" s="39">
        <v>266.61</v>
      </c>
      <c r="BP7" s="39">
        <v>116.39</v>
      </c>
      <c r="BQ7" s="39">
        <v>108.05</v>
      </c>
      <c r="BR7" s="39">
        <v>113.32</v>
      </c>
      <c r="BS7" s="39">
        <v>111.71</v>
      </c>
      <c r="BT7" s="39">
        <v>113.95</v>
      </c>
      <c r="BU7" s="39">
        <v>92.76</v>
      </c>
      <c r="BV7" s="39">
        <v>93.28</v>
      </c>
      <c r="BW7" s="39">
        <v>87.51</v>
      </c>
      <c r="BX7" s="39">
        <v>84.77</v>
      </c>
      <c r="BY7" s="39">
        <v>87.11</v>
      </c>
      <c r="BZ7" s="39">
        <v>103.24</v>
      </c>
      <c r="CA7" s="39">
        <v>198.91</v>
      </c>
      <c r="CB7" s="39">
        <v>214</v>
      </c>
      <c r="CC7" s="39">
        <v>204.51</v>
      </c>
      <c r="CD7" s="39">
        <v>207.48</v>
      </c>
      <c r="CE7" s="39">
        <v>204.34</v>
      </c>
      <c r="CF7" s="39">
        <v>208.67</v>
      </c>
      <c r="CG7" s="39">
        <v>208.29</v>
      </c>
      <c r="CH7" s="39">
        <v>218.42</v>
      </c>
      <c r="CI7" s="39">
        <v>227.27</v>
      </c>
      <c r="CJ7" s="39">
        <v>223.98</v>
      </c>
      <c r="CK7" s="39">
        <v>168.38</v>
      </c>
      <c r="CL7" s="39">
        <v>64.19</v>
      </c>
      <c r="CM7" s="39">
        <v>63.18</v>
      </c>
      <c r="CN7" s="39">
        <v>61.52</v>
      </c>
      <c r="CO7" s="39">
        <v>62.37</v>
      </c>
      <c r="CP7" s="39">
        <v>59.2</v>
      </c>
      <c r="CQ7" s="39">
        <v>49.08</v>
      </c>
      <c r="CR7" s="39">
        <v>49.32</v>
      </c>
      <c r="CS7" s="39">
        <v>50.24</v>
      </c>
      <c r="CT7" s="39">
        <v>50.29</v>
      </c>
      <c r="CU7" s="39">
        <v>49.64</v>
      </c>
      <c r="CV7" s="39">
        <v>60</v>
      </c>
      <c r="CW7" s="39">
        <v>74.31</v>
      </c>
      <c r="CX7" s="39">
        <v>74.239999999999995</v>
      </c>
      <c r="CY7" s="39">
        <v>74.45</v>
      </c>
      <c r="CZ7" s="39">
        <v>74.66</v>
      </c>
      <c r="DA7" s="39">
        <v>74.84</v>
      </c>
      <c r="DB7" s="39">
        <v>79.3</v>
      </c>
      <c r="DC7" s="39">
        <v>79.34</v>
      </c>
      <c r="DD7" s="39">
        <v>78.650000000000006</v>
      </c>
      <c r="DE7" s="39">
        <v>77.73</v>
      </c>
      <c r="DF7" s="39">
        <v>78.09</v>
      </c>
      <c r="DG7" s="39">
        <v>89.8</v>
      </c>
      <c r="DH7" s="39">
        <v>53.16</v>
      </c>
      <c r="DI7" s="39">
        <v>53.26</v>
      </c>
      <c r="DJ7" s="39">
        <v>54.61</v>
      </c>
      <c r="DK7" s="39">
        <v>54.7</v>
      </c>
      <c r="DL7" s="39">
        <v>56.01</v>
      </c>
      <c r="DM7" s="39">
        <v>47.44</v>
      </c>
      <c r="DN7" s="39">
        <v>48.3</v>
      </c>
      <c r="DO7" s="39">
        <v>45.14</v>
      </c>
      <c r="DP7" s="39">
        <v>45.85</v>
      </c>
      <c r="DQ7" s="39">
        <v>47.31</v>
      </c>
      <c r="DR7" s="39">
        <v>49.59</v>
      </c>
      <c r="DS7" s="39">
        <v>0</v>
      </c>
      <c r="DT7" s="39">
        <v>0</v>
      </c>
      <c r="DU7" s="39">
        <v>0</v>
      </c>
      <c r="DV7" s="39">
        <v>0</v>
      </c>
      <c r="DW7" s="39">
        <v>10.17</v>
      </c>
      <c r="DX7" s="39">
        <v>11.16</v>
      </c>
      <c r="DY7" s="39">
        <v>12.43</v>
      </c>
      <c r="DZ7" s="39">
        <v>13.58</v>
      </c>
      <c r="EA7" s="39">
        <v>14.13</v>
      </c>
      <c r="EB7" s="39">
        <v>16.77</v>
      </c>
      <c r="EC7" s="39">
        <v>19.440000000000001</v>
      </c>
      <c r="ED7" s="39">
        <v>0.55000000000000004</v>
      </c>
      <c r="EE7" s="39">
        <v>0.47</v>
      </c>
      <c r="EF7" s="39">
        <v>0.41</v>
      </c>
      <c r="EG7" s="39">
        <v>0.18</v>
      </c>
      <c r="EH7" s="39">
        <v>0.19</v>
      </c>
      <c r="EI7" s="39">
        <v>0.65</v>
      </c>
      <c r="EJ7" s="39">
        <v>0.46</v>
      </c>
      <c r="EK7" s="39">
        <v>0.44</v>
      </c>
      <c r="EL7" s="39">
        <v>0.52</v>
      </c>
      <c r="EM7" s="39">
        <v>0.47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伊藤 真一</cp:lastModifiedBy>
  <cp:lastPrinted>2021-01-15T06:57:03Z</cp:lastPrinted>
  <dcterms:created xsi:type="dcterms:W3CDTF">2020-12-04T02:03:56Z</dcterms:created>
  <dcterms:modified xsi:type="dcterms:W3CDTF">2021-01-15T06:57:20Z</dcterms:modified>
  <cp:category/>
</cp:coreProperties>
</file>