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92.168.64.140\共有\各グループ\財政\07財政関係\地方公営企業\地方公営企業関係\R02\36経営比較分析表の更新について\01簡水\"/>
    </mc:Choice>
  </mc:AlternateContent>
  <workbookProtection workbookAlgorithmName="SHA-512" workbookHashValue="obBHsicPBflE9kopaCEFxfFfLXPI4T6BybIk8XQUZHwpmzLQTM1+ctQdfUu9AKGKWneuCk8twSCrqBcBwO/Osw==" workbookSaltValue="nXHt3U9s3Ij/C0VCCe+XYQ==" workbookSpinCount="100000" lockStructure="1"/>
  <bookViews>
    <workbookView xWindow="0" yWindow="0" windowWidth="20490" windowHeight="7530"/>
  </bookViews>
  <sheets>
    <sheet name="法非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<sst xmlns="http://schemas.openxmlformats.org/spreadsheetml/2006/main" count="233" uniqueCount="119">
  <si>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</si>
  <si>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</si>
  <si>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</si>
  <si>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</si>
  <si>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</si>
  <si>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</si>
  <si>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</si>
  <si>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</si>
  <si>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</si>
  <si>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</si>
  <si>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</si>
  <si>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</si>
  <si>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</si>
  <si>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</si>
  <si>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</si>
  <si>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</si>
  <si>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</si>
  <si>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</si>
  <si>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</si>
  <si>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</si>
  <si>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</si>
  <si>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</si>
  <si>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</si>
  <si>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</si>
  <si>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</si>
  <si>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</si>
  <si>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</si>
  <si>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</si>
  <si>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</si>
  <si>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</si>
  <si>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</si>
  <si>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</si>
  <si>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</si>
  <si>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</si>
  <si>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</si>
  <si>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</si>
  <si>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</si>
  <si>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</si>
  <si>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</si>
  <si>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</si>
  <si>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</si>
  <si>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</si>
  <si>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</si>
  <si>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</si>
  <si>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</si>
  <si>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</si>
  <si>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</si>
  <si>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</si>
  <si>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</si>
  <si>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</si>
  <si>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</si>
  <si>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</si>
  <si>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</si>
  <si>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</si>
  <si>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</si>
  <si>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</si>
  <si>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</si>
  <si>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</si>
  <si>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</si>
  <si>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</si>
  <si>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</si>
  <si>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</si>
  <si>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</si>
  <si>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</si>
  <si>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</si>
  <si>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</si>
  <si>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</si>
  <si>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</si>
  <si>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</si>
  <si>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</si>
  <si>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</si>
  <si>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</si>
  <si>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</si>
  <si>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</si>
  <si>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</si>
  <si>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</si>
  <si>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</si>
  <si>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</si>
  <si>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</si>
  <si>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</si>
  <si>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</si>
  <si>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</si>
  <si>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</si>
  <si>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</si>
  <si>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</si>
  <si>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</si>
  <si>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</si>
  <si>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</si>
  <si>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</si>
  <si>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</si>
  <si>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</si>
  <si>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</si>
  <si>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</si>
  <si>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</si>
  <si>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</si>
  <si>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</si>
  <si>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大石田町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</si>
  <si>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</si>
  <si>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</si>
  <si>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</si>
  <si>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</si>
  <si>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</si>
  <si>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</si>
  <si>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</si>
  <si>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</si>
  <si>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</si>
  <si>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</si>
  <si>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</si>
  <si>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</si>
  <si>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</si>
  <si>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</si>
  <si>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</si>
  <si>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</si>
  <si>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</si>
  <si>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</si>
  <si>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</si>
  <si>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①収益的収支比率について
平均値よりも▲10.26、前年度と比べても▲16.87となっており、更なる経費の削減と財源の確保が求められている。
④企業債残高対給水収益比率について
平均値よりも＋143.72であるが、平成28年度の導水管布設替え工事以降、大規模な工事を行っていないため、今後の施設更新を計画的に実施する必要がある。
⑤料金回収率について
平均値よりも▲2.72とほぼ同等ではあるが、給水収益以外の収入で賄う割合が多いため、適切な料金収入の確保が課題となっている。
⑥給水原価について
平均値よりも211.84円高くなっており、維持管理費の削減を行う必要がある。
⑦施設利用率について
平均値よりも▲24.71となっているが、季節による変動が原因だと考えられる。
⑧有収率について
平均値より＋17.87であり、過去5年の平均が90.82であることから、施設の稼働状況が収益に反映されている。</t>
    <rPh sb="1" eb="4">
      <t>シュウエキテキ</t>
    </rPh>
    <rPh sb="4" eb="6">
      <t>シュウシ</t>
    </rPh>
    <rPh sb="6" eb="8">
      <t>ヒリツ</t>
    </rPh>
    <rPh sb="13" eb="16">
      <t>ヘイキンチ</t>
    </rPh>
    <rPh sb="26" eb="29">
      <t>ゼンネンド</t>
    </rPh>
    <rPh sb="30" eb="31">
      <t>クラ</t>
    </rPh>
    <rPh sb="47" eb="48">
      <t>サラ</t>
    </rPh>
    <rPh sb="50" eb="52">
      <t>ケイヒ</t>
    </rPh>
    <rPh sb="53" eb="55">
      <t>サクゲン</t>
    </rPh>
    <rPh sb="56" eb="58">
      <t>ザイゲン</t>
    </rPh>
    <rPh sb="59" eb="61">
      <t>カクホ</t>
    </rPh>
    <rPh sb="62" eb="63">
      <t>モト</t>
    </rPh>
    <rPh sb="72" eb="74">
      <t>キギョウ</t>
    </rPh>
    <rPh sb="74" eb="75">
      <t>サイ</t>
    </rPh>
    <rPh sb="75" eb="77">
      <t>ザンダカ</t>
    </rPh>
    <rPh sb="77" eb="78">
      <t>タイ</t>
    </rPh>
    <rPh sb="78" eb="80">
      <t>キュウスイ</t>
    </rPh>
    <rPh sb="80" eb="82">
      <t>シュウエキ</t>
    </rPh>
    <rPh sb="82" eb="84">
      <t>ヒリツ</t>
    </rPh>
    <rPh sb="89" eb="92">
      <t>ヘイキンチ</t>
    </rPh>
    <rPh sb="107" eb="109">
      <t>ヘイセイ</t>
    </rPh>
    <rPh sb="111" eb="113">
      <t>ネンド</t>
    </rPh>
    <rPh sb="114" eb="116">
      <t>ドウスイ</t>
    </rPh>
    <rPh sb="116" eb="117">
      <t>カン</t>
    </rPh>
    <rPh sb="117" eb="120">
      <t>フセツガ</t>
    </rPh>
    <rPh sb="121" eb="123">
      <t>コウジ</t>
    </rPh>
    <rPh sb="123" eb="125">
      <t>イコウ</t>
    </rPh>
    <rPh sb="126" eb="129">
      <t>ダイキボ</t>
    </rPh>
    <rPh sb="130" eb="132">
      <t>コウジ</t>
    </rPh>
    <rPh sb="133" eb="134">
      <t>オコナ</t>
    </rPh>
    <rPh sb="142" eb="144">
      <t>コンゴ</t>
    </rPh>
    <rPh sb="145" eb="147">
      <t>シセツ</t>
    </rPh>
    <rPh sb="147" eb="149">
      <t>コウシン</t>
    </rPh>
    <rPh sb="150" eb="153">
      <t>ケイカクテキ</t>
    </rPh>
    <rPh sb="154" eb="156">
      <t>ジッシ</t>
    </rPh>
    <rPh sb="158" eb="160">
      <t>ヒツヨウ</t>
    </rPh>
    <rPh sb="166" eb="168">
      <t>リョウキン</t>
    </rPh>
    <rPh sb="168" eb="170">
      <t>カイシュウ</t>
    </rPh>
    <rPh sb="170" eb="171">
      <t>リツ</t>
    </rPh>
    <rPh sb="176" eb="179">
      <t>ヘイキンチ</t>
    </rPh>
    <rPh sb="190" eb="192">
      <t>ドウトウ</t>
    </rPh>
    <rPh sb="198" eb="200">
      <t>キュウスイ</t>
    </rPh>
    <rPh sb="200" eb="202">
      <t>シュウエキ</t>
    </rPh>
    <rPh sb="202" eb="204">
      <t>イガイ</t>
    </rPh>
    <rPh sb="205" eb="207">
      <t>シュウニュウ</t>
    </rPh>
    <rPh sb="208" eb="209">
      <t>マカナ</t>
    </rPh>
    <rPh sb="210" eb="212">
      <t>ワリアイ</t>
    </rPh>
    <rPh sb="213" eb="214">
      <t>オオ</t>
    </rPh>
    <rPh sb="218" eb="220">
      <t>テキセツ</t>
    </rPh>
    <rPh sb="221" eb="223">
      <t>リョウキン</t>
    </rPh>
    <rPh sb="223" eb="225">
      <t>シュウニュウ</t>
    </rPh>
    <rPh sb="226" eb="228">
      <t>カクホ</t>
    </rPh>
    <rPh sb="229" eb="231">
      <t>カダイ</t>
    </rPh>
    <rPh sb="240" eb="242">
      <t>キュウスイ</t>
    </rPh>
    <rPh sb="242" eb="244">
      <t>ゲンカ</t>
    </rPh>
    <rPh sb="249" eb="252">
      <t>ヘイキンチ</t>
    </rPh>
    <rPh sb="261" eb="262">
      <t>エン</t>
    </rPh>
    <rPh sb="262" eb="263">
      <t>タカ</t>
    </rPh>
    <rPh sb="270" eb="272">
      <t>イジ</t>
    </rPh>
    <rPh sb="272" eb="275">
      <t>カンリヒ</t>
    </rPh>
    <rPh sb="276" eb="278">
      <t>サクゲン</t>
    </rPh>
    <rPh sb="279" eb="280">
      <t>オコナ</t>
    </rPh>
    <rPh sb="281" eb="283">
      <t>ヒツヨウ</t>
    </rPh>
    <rPh sb="289" eb="291">
      <t>シセツ</t>
    </rPh>
    <rPh sb="291" eb="293">
      <t>リヨウ</t>
    </rPh>
    <rPh sb="293" eb="294">
      <t>リツ</t>
    </rPh>
    <rPh sb="299" eb="302">
      <t>ヘイキンチ</t>
    </rPh>
    <rPh sb="319" eb="321">
      <t>キセツ</t>
    </rPh>
    <rPh sb="324" eb="326">
      <t>ヘンドウ</t>
    </rPh>
    <rPh sb="327" eb="329">
      <t>ゲンイン</t>
    </rPh>
    <rPh sb="331" eb="332">
      <t>カンガ</t>
    </rPh>
    <rPh sb="339" eb="342">
      <t>ユウシュウリツ</t>
    </rPh>
    <rPh sb="347" eb="350">
      <t>ヘイキンチ</t>
    </rPh>
    <rPh sb="362" eb="364">
      <t>カコ</t>
    </rPh>
    <rPh sb="367" eb="369">
      <t>ヘイキン</t>
    </rPh>
    <rPh sb="383" eb="385">
      <t>シセツ</t>
    </rPh>
    <rPh sb="386" eb="388">
      <t>カドウ</t>
    </rPh>
    <rPh sb="388" eb="390">
      <t>ジョウキョウ</t>
    </rPh>
    <rPh sb="391" eb="393">
      <t>シュウエキ</t>
    </rPh>
    <rPh sb="394" eb="396">
      <t>ハンエイ</t>
    </rPh>
    <phoneticPr fontId="4"/>
  </si>
  <si>
    <t>③管路更新率について
平成28年度の導水管布設工事以降、実施しておらず、今後の計画的な更新が課題となっている。</t>
    <rPh sb="1" eb="6">
      <t>カンロコウシンリツ</t>
    </rPh>
    <rPh sb="11" eb="13">
      <t>ヘイセイ</t>
    </rPh>
    <rPh sb="15" eb="17">
      <t>ネンド</t>
    </rPh>
    <rPh sb="18" eb="20">
      <t>ドウスイ</t>
    </rPh>
    <rPh sb="20" eb="21">
      <t>カン</t>
    </rPh>
    <rPh sb="21" eb="23">
      <t>フセツ</t>
    </rPh>
    <rPh sb="23" eb="25">
      <t>コウジ</t>
    </rPh>
    <rPh sb="25" eb="27">
      <t>イコウ</t>
    </rPh>
    <rPh sb="28" eb="30">
      <t>ジッシ</t>
    </rPh>
    <rPh sb="36" eb="38">
      <t>コンゴ</t>
    </rPh>
    <rPh sb="39" eb="42">
      <t>ケイカクテキ</t>
    </rPh>
    <rPh sb="43" eb="45">
      <t>コウシン</t>
    </rPh>
    <rPh sb="46" eb="48">
      <t>カダイ</t>
    </rPh>
    <phoneticPr fontId="4"/>
  </si>
  <si>
    <t>利用者の減による収益の減少や施設の老朽化による維持管理費の増大など課題が山積している。今後は施設の定期的な点検、管路の更新等、計画的に実施する必要がある。</t>
    <rPh sb="0" eb="3">
      <t>リヨウシャ</t>
    </rPh>
    <rPh sb="4" eb="5">
      <t>ゲン</t>
    </rPh>
    <rPh sb="8" eb="10">
      <t>シュウエキ</t>
    </rPh>
    <rPh sb="11" eb="13">
      <t>ゲンショウ</t>
    </rPh>
    <rPh sb="14" eb="16">
      <t>シセツ</t>
    </rPh>
    <rPh sb="17" eb="20">
      <t>ロウキュウカ</t>
    </rPh>
    <rPh sb="23" eb="25">
      <t>イジ</t>
    </rPh>
    <rPh sb="25" eb="28">
      <t>カンリヒ</t>
    </rPh>
    <rPh sb="29" eb="31">
      <t>ゾウダイ</t>
    </rPh>
    <rPh sb="33" eb="35">
      <t>カダイ</t>
    </rPh>
    <rPh sb="36" eb="38">
      <t>サンセキ</t>
    </rPh>
    <rPh sb="43" eb="45">
      <t>コンゴ</t>
    </rPh>
    <rPh sb="46" eb="48">
      <t>シセツ</t>
    </rPh>
    <rPh sb="49" eb="52">
      <t>テイキテキ</t>
    </rPh>
    <rPh sb="53" eb="55">
      <t>テンケン</t>
    </rPh>
    <rPh sb="56" eb="58">
      <t>カンロ</t>
    </rPh>
    <rPh sb="59" eb="61">
      <t>コウシン</t>
    </rPh>
    <rPh sb="61" eb="62">
      <t>トウ</t>
    </rPh>
    <rPh sb="63" eb="66">
      <t>ケイカクテキ</t>
    </rPh>
    <rPh sb="67" eb="69">
      <t>ジッシ</t>
    </rPh>
    <rPh sb="71" eb="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</si>
</sst>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C6-4068-A8B3-598C59B30EC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69C6-4068-A8B3-598C59B30EC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25.79</c:v>
                </c:pt>
                <c:pt idx="1">
                  <c:v>24.73</c:v>
                </c:pt>
                <c:pt idx="2">
                  <c:v>21.19</c:v>
                </c:pt>
                <c:pt idx="3">
                  <c:v>24.85</c:v>
                </c:pt>
                <c:pt idx="4">
                  <c:v>23.3</c:v>
                </c:pt>
              </c:numCache>
            </c:numRef>
          </c:val>
          <c:extLst>
            <c:ext xmlns:c16="http://schemas.microsoft.com/office/drawing/2014/chart" uri="{C3380CC4-5D6E-409C-BE32-E72D297353CC}">
              <c16:uniqueId val="{00000000-38F2-4A6C-94AA-CDE579159E1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38F2-4A6C-94AA-CDE579159E1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91.53</c:v>
                </c:pt>
                <c:pt idx="1">
                  <c:v>91.14</c:v>
                </c:pt>
                <c:pt idx="2">
                  <c:v>89.66</c:v>
                </c:pt>
                <c:pt idx="3">
                  <c:v>91.18</c:v>
                </c:pt>
                <c:pt idx="4">
                  <c:v>90.62</c:v>
                </c:pt>
              </c:numCache>
            </c:numRef>
          </c:val>
          <c:extLst>
            <c:ext xmlns:c16="http://schemas.microsoft.com/office/drawing/2014/chart" uri="{C3380CC4-5D6E-409C-BE32-E72D297353CC}">
              <c16:uniqueId val="{00000000-48FC-4542-93C1-DA449EA18DF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48FC-4542-93C1-DA449EA18DF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77.86</c:v>
                </c:pt>
                <c:pt idx="1">
                  <c:v>76.19</c:v>
                </c:pt>
                <c:pt idx="2">
                  <c:v>68.760000000000005</c:v>
                </c:pt>
                <c:pt idx="3">
                  <c:v>81.67</c:v>
                </c:pt>
                <c:pt idx="4">
                  <c:v>64.8</c:v>
                </c:pt>
              </c:numCache>
            </c:numRef>
          </c:val>
          <c:extLst>
            <c:ext xmlns:c16="http://schemas.microsoft.com/office/drawing/2014/chart" uri="{C3380CC4-5D6E-409C-BE32-E72D297353CC}">
              <c16:uniqueId val="{00000000-5A40-4BF7-A6CA-CB10ECB0AB3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5A40-4BF7-A6CA-CB10ECB0AB3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2-4281-A9E0-71C4B2589F1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2-4281-A9E0-71C4B2589F1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4-4741-902E-EB2CB85F375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4-4741-902E-EB2CB85F375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E9-4718-9384-46F14E98ADF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9-4718-9384-46F14E98ADF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A2-4980-B98F-C7D57C1549F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A2-4980-B98F-C7D57C1549F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1315.18</c:v>
                </c:pt>
                <c:pt idx="1">
                  <c:v>1579.68</c:v>
                </c:pt>
                <c:pt idx="2">
                  <c:v>1734.01</c:v>
                </c:pt>
                <c:pt idx="3">
                  <c:v>1446.11</c:v>
                </c:pt>
                <c:pt idx="4">
                  <c:v>1327.64</c:v>
                </c:pt>
              </c:numCache>
            </c:numRef>
          </c:val>
          <c:extLst>
            <c:ext xmlns:c16="http://schemas.microsoft.com/office/drawing/2014/chart" uri="{C3380CC4-5D6E-409C-BE32-E72D297353CC}">
              <c16:uniqueId val="{00000000-D197-477A-A6BF-B4DFD129057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D197-477A-A6BF-B4DFD129057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51.32</c:v>
                </c:pt>
                <c:pt idx="1">
                  <c:v>55.91</c:v>
                </c:pt>
                <c:pt idx="2">
                  <c:v>43.11</c:v>
                </c:pt>
                <c:pt idx="3">
                  <c:v>53.07</c:v>
                </c:pt>
                <c:pt idx="4">
                  <c:v>39.78</c:v>
                </c:pt>
              </c:numCache>
            </c:numRef>
          </c:val>
          <c:extLst>
            <c:ext xmlns:c16="http://schemas.microsoft.com/office/drawing/2014/chart" uri="{C3380CC4-5D6E-409C-BE32-E72D297353CC}">
              <c16:uniqueId val="{00000000-67A6-4052-B5B3-42E64836722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67A6-4052-B5B3-42E64836722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451.53</c:v>
                </c:pt>
                <c:pt idx="1">
                  <c:v>419.61</c:v>
                </c:pt>
                <c:pt idx="2">
                  <c:v>549.83000000000004</c:v>
                </c:pt>
                <c:pt idx="3">
                  <c:v>417.43</c:v>
                </c:pt>
                <c:pt idx="4">
                  <c:v>589.55999999999995</c:v>
                </c:pt>
              </c:numCache>
            </c:numRef>
          </c:val>
          <c:extLst>
            <c:ext xmlns:c16="http://schemas.microsoft.com/office/drawing/2014/chart" uri="{C3380CC4-5D6E-409C-BE32-E72D297353CC}">
              <c16:uniqueId val="{00000000-3BC6-4D2E-804E-92073A06D31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3BC6-4D2E-804E-92073A06D31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大石田町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6945</v>
      </c>
      <c r="AM8" s="67"/>
      <c r="AN8" s="67"/>
      <c r="AO8" s="67"/>
      <c r="AP8" s="67"/>
      <c r="AQ8" s="67"/>
      <c r="AR8" s="67"/>
      <c r="AS8" s="67"/>
      <c r="AT8" s="66">
        <f>データ!$S$6</f>
        <v>79.540000000000006</v>
      </c>
      <c r="AU8" s="66"/>
      <c r="AV8" s="66"/>
      <c r="AW8" s="66"/>
      <c r="AX8" s="66"/>
      <c r="AY8" s="66"/>
      <c r="AZ8" s="66"/>
      <c r="BA8" s="66"/>
      <c r="BB8" s="66">
        <f>データ!$T$6</f>
        <v>87.31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0.92</v>
      </c>
      <c r="Q10" s="66"/>
      <c r="R10" s="66"/>
      <c r="S10" s="66"/>
      <c r="T10" s="66"/>
      <c r="U10" s="66"/>
      <c r="V10" s="66"/>
      <c r="W10" s="67">
        <f>データ!$Q$6</f>
        <v>4400</v>
      </c>
      <c r="X10" s="67"/>
      <c r="Y10" s="67"/>
      <c r="Z10" s="67"/>
      <c r="AA10" s="67"/>
      <c r="AB10" s="67"/>
      <c r="AC10" s="67"/>
      <c r="AD10" s="2"/>
      <c r="AE10" s="2"/>
      <c r="AF10" s="2"/>
      <c r="AG10" s="2"/>
      <c r="AH10" s="2"/>
      <c r="AI10" s="2"/>
      <c r="AJ10" s="2"/>
      <c r="AK10" s="2"/>
      <c r="AL10" s="67">
        <f>データ!$U$6</f>
        <v>63</v>
      </c>
      <c r="AM10" s="67"/>
      <c r="AN10" s="67"/>
      <c r="AO10" s="67"/>
      <c r="AP10" s="67"/>
      <c r="AQ10" s="67"/>
      <c r="AR10" s="67"/>
      <c r="AS10" s="67"/>
      <c r="AT10" s="66">
        <f>データ!$V$6</f>
        <v>0.74</v>
      </c>
      <c r="AU10" s="66"/>
      <c r="AV10" s="66"/>
      <c r="AW10" s="66"/>
      <c r="AX10" s="66"/>
      <c r="AY10" s="66"/>
      <c r="AZ10" s="66"/>
      <c r="BA10" s="66"/>
      <c r="BB10" s="66">
        <f>データ!$W$6</f>
        <v>85.14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TwRoBu69Ym9Jbo0YO5sy9LqE6RmgREMBbCj2E9rxLerjJ+sjRlKmpkzE2V11eIzpkv+g8AzxfVJxR4EQjlTbRA==" saltValue="RAEQ8qXufoFbY3kriiR5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63410</v>
      </c>
      <c r="D6" s="34">
        <f t="shared" si="3"/>
        <v>47</v>
      </c>
      <c r="E6" s="34">
        <f t="shared" si="3"/>
        <v>1</v>
      </c>
      <c r="F6" s="34">
        <f t="shared" si="3"/>
        <v>0</v>
      </c>
      <c r="G6" s="34">
        <f t="shared" si="3"/>
        <v>0</v>
      </c>
      <c r="H6" s="34" t="str">
        <f t="shared" si="3"/>
        <v>山形県　大石田町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0.92</v>
      </c>
      <c r="Q6" s="35">
        <f t="shared" si="3"/>
        <v>4400</v>
      </c>
      <c r="R6" s="35">
        <f t="shared" si="3"/>
        <v>6945</v>
      </c>
      <c r="S6" s="35">
        <f t="shared" si="3"/>
        <v>79.540000000000006</v>
      </c>
      <c r="T6" s="35">
        <f t="shared" si="3"/>
        <v>87.31</v>
      </c>
      <c r="U6" s="35">
        <f t="shared" si="3"/>
        <v>63</v>
      </c>
      <c r="V6" s="35">
        <f t="shared" si="3"/>
        <v>0.74</v>
      </c>
      <c r="W6" s="35">
        <f t="shared" si="3"/>
        <v>85.14</v>
      </c>
      <c r="X6" s="36">
        <f>IF(X7="",NA(),X7)</f>
        <v>77.86</v>
      </c>
      <c r="Y6" s="36">
        <f t="shared" ref="Y6:AG6" si="4">IF(Y7="",NA(),Y7)</f>
        <v>76.19</v>
      </c>
      <c r="Z6" s="36">
        <f t="shared" si="4"/>
        <v>68.760000000000005</v>
      </c>
      <c r="AA6" s="36">
        <f t="shared" si="4"/>
        <v>81.67</v>
      </c>
      <c r="AB6" s="36">
        <f t="shared" si="4"/>
        <v>64.8</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1315.18</v>
      </c>
      <c r="BF6" s="36">
        <f t="shared" ref="BF6:BN6" si="7">IF(BF7="",NA(),BF7)</f>
        <v>1579.68</v>
      </c>
      <c r="BG6" s="36">
        <f t="shared" si="7"/>
        <v>1734.01</v>
      </c>
      <c r="BH6" s="36">
        <f t="shared" si="7"/>
        <v>1446.11</v>
      </c>
      <c r="BI6" s="36">
        <f t="shared" si="7"/>
        <v>1327.64</v>
      </c>
      <c r="BJ6" s="36">
        <f t="shared" si="7"/>
        <v>1510.14</v>
      </c>
      <c r="BK6" s="36">
        <f t="shared" si="7"/>
        <v>1595.62</v>
      </c>
      <c r="BL6" s="36">
        <f t="shared" si="7"/>
        <v>1302.33</v>
      </c>
      <c r="BM6" s="36">
        <f t="shared" si="7"/>
        <v>1274.21</v>
      </c>
      <c r="BN6" s="36">
        <f t="shared" si="7"/>
        <v>1183.92</v>
      </c>
      <c r="BO6" s="35" t="str">
        <f>IF(BO7="","",IF(BO7="-","【-】","【"&amp;SUBSTITUTE(TEXT(BO7,"#,##0.00"),"-","△")&amp;"】"))</f>
        <v>【1,084.05】</v>
      </c>
      <c r="BP6" s="36">
        <f>IF(BP7="",NA(),BP7)</f>
        <v>51.32</v>
      </c>
      <c r="BQ6" s="36">
        <f t="shared" ref="BQ6:BY6" si="8">IF(BQ7="",NA(),BQ7)</f>
        <v>55.91</v>
      </c>
      <c r="BR6" s="36">
        <f t="shared" si="8"/>
        <v>43.11</v>
      </c>
      <c r="BS6" s="36">
        <f t="shared" si="8"/>
        <v>53.07</v>
      </c>
      <c r="BT6" s="36">
        <f t="shared" si="8"/>
        <v>39.78</v>
      </c>
      <c r="BU6" s="36">
        <f t="shared" si="8"/>
        <v>22.67</v>
      </c>
      <c r="BV6" s="36">
        <f t="shared" si="8"/>
        <v>37.92</v>
      </c>
      <c r="BW6" s="36">
        <f t="shared" si="8"/>
        <v>40.89</v>
      </c>
      <c r="BX6" s="36">
        <f t="shared" si="8"/>
        <v>41.25</v>
      </c>
      <c r="BY6" s="36">
        <f t="shared" si="8"/>
        <v>42.5</v>
      </c>
      <c r="BZ6" s="35" t="str">
        <f>IF(BZ7="","",IF(BZ7="-","【-】","【"&amp;SUBSTITUTE(TEXT(BZ7,"#,##0.00"),"-","△")&amp;"】"))</f>
        <v>【53.46】</v>
      </c>
      <c r="CA6" s="36">
        <f>IF(CA7="",NA(),CA7)</f>
        <v>451.53</v>
      </c>
      <c r="CB6" s="36">
        <f t="shared" ref="CB6:CJ6" si="9">IF(CB7="",NA(),CB7)</f>
        <v>419.61</v>
      </c>
      <c r="CC6" s="36">
        <f t="shared" si="9"/>
        <v>549.83000000000004</v>
      </c>
      <c r="CD6" s="36">
        <f t="shared" si="9"/>
        <v>417.43</v>
      </c>
      <c r="CE6" s="36">
        <f t="shared" si="9"/>
        <v>589.55999999999995</v>
      </c>
      <c r="CF6" s="36">
        <f t="shared" si="9"/>
        <v>789.62</v>
      </c>
      <c r="CG6" s="36">
        <f t="shared" si="9"/>
        <v>423.18</v>
      </c>
      <c r="CH6" s="36">
        <f t="shared" si="9"/>
        <v>383.2</v>
      </c>
      <c r="CI6" s="36">
        <f t="shared" si="9"/>
        <v>383.25</v>
      </c>
      <c r="CJ6" s="36">
        <f t="shared" si="9"/>
        <v>377.72</v>
      </c>
      <c r="CK6" s="35" t="str">
        <f>IF(CK7="","",IF(CK7="-","【-】","【"&amp;SUBSTITUTE(TEXT(CK7,"#,##0.00"),"-","△")&amp;"】"))</f>
        <v>【300.47】</v>
      </c>
      <c r="CL6" s="36">
        <f>IF(CL7="",NA(),CL7)</f>
        <v>25.79</v>
      </c>
      <c r="CM6" s="36">
        <f t="shared" ref="CM6:CU6" si="10">IF(CM7="",NA(),CM7)</f>
        <v>24.73</v>
      </c>
      <c r="CN6" s="36">
        <f t="shared" si="10"/>
        <v>21.19</v>
      </c>
      <c r="CO6" s="36">
        <f t="shared" si="10"/>
        <v>24.85</v>
      </c>
      <c r="CP6" s="36">
        <f t="shared" si="10"/>
        <v>23.3</v>
      </c>
      <c r="CQ6" s="36">
        <f t="shared" si="10"/>
        <v>48.7</v>
      </c>
      <c r="CR6" s="36">
        <f t="shared" si="10"/>
        <v>46.9</v>
      </c>
      <c r="CS6" s="36">
        <f t="shared" si="10"/>
        <v>47.95</v>
      </c>
      <c r="CT6" s="36">
        <f t="shared" si="10"/>
        <v>48.26</v>
      </c>
      <c r="CU6" s="36">
        <f t="shared" si="10"/>
        <v>48.01</v>
      </c>
      <c r="CV6" s="35" t="str">
        <f>IF(CV7="","",IF(CV7="-","【-】","【"&amp;SUBSTITUTE(TEXT(CV7,"#,##0.00"),"-","△")&amp;"】"))</f>
        <v>【54.90】</v>
      </c>
      <c r="CW6" s="36">
        <f>IF(CW7="",NA(),CW7)</f>
        <v>91.53</v>
      </c>
      <c r="CX6" s="36">
        <f t="shared" ref="CX6:DF6" si="11">IF(CX7="",NA(),CX7)</f>
        <v>91.14</v>
      </c>
      <c r="CY6" s="36">
        <f t="shared" si="11"/>
        <v>89.66</v>
      </c>
      <c r="CZ6" s="36">
        <f t="shared" si="11"/>
        <v>91.18</v>
      </c>
      <c r="DA6" s="36">
        <f t="shared" si="11"/>
        <v>90.62</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0.22</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63410</v>
      </c>
      <c r="D7" s="38">
        <v>47</v>
      </c>
      <c r="E7" s="38">
        <v>1</v>
      </c>
      <c r="F7" s="38">
        <v>0</v>
      </c>
      <c r="G7" s="38">
        <v>0</v>
      </c>
      <c r="H7" s="38" t="s">
        <v>96</v>
      </c>
      <c r="I7" s="38" t="s">
        <v>97</v>
      </c>
      <c r="J7" s="38" t="s">
        <v>98</v>
      </c>
      <c r="K7" s="38" t="s">
        <v>99</v>
      </c>
      <c r="L7" s="38" t="s">
        <v>100</v>
      </c>
      <c r="M7" s="38" t="s">
        <v>101</v>
      </c>
      <c r="N7" s="39" t="s">
        <v>102</v>
      </c>
      <c r="O7" s="39" t="s">
        <v>103</v>
      </c>
      <c r="P7" s="39">
        <v>0.92</v>
      </c>
      <c r="Q7" s="39">
        <v>4400</v>
      </c>
      <c r="R7" s="39">
        <v>6945</v>
      </c>
      <c r="S7" s="39">
        <v>79.540000000000006</v>
      </c>
      <c r="T7" s="39">
        <v>87.31</v>
      </c>
      <c r="U7" s="39">
        <v>63</v>
      </c>
      <c r="V7" s="39">
        <v>0.74</v>
      </c>
      <c r="W7" s="39">
        <v>85.14</v>
      </c>
      <c r="X7" s="39">
        <v>77.86</v>
      </c>
      <c r="Y7" s="39">
        <v>76.19</v>
      </c>
      <c r="Z7" s="39">
        <v>68.760000000000005</v>
      </c>
      <c r="AA7" s="39">
        <v>81.67</v>
      </c>
      <c r="AB7" s="39">
        <v>64.8</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1315.18</v>
      </c>
      <c r="BF7" s="39">
        <v>1579.68</v>
      </c>
      <c r="BG7" s="39">
        <v>1734.01</v>
      </c>
      <c r="BH7" s="39">
        <v>1446.11</v>
      </c>
      <c r="BI7" s="39">
        <v>1327.64</v>
      </c>
      <c r="BJ7" s="39">
        <v>1510.14</v>
      </c>
      <c r="BK7" s="39">
        <v>1595.62</v>
      </c>
      <c r="BL7" s="39">
        <v>1302.33</v>
      </c>
      <c r="BM7" s="39">
        <v>1274.21</v>
      </c>
      <c r="BN7" s="39">
        <v>1183.92</v>
      </c>
      <c r="BO7" s="39">
        <v>1084.05</v>
      </c>
      <c r="BP7" s="39">
        <v>51.32</v>
      </c>
      <c r="BQ7" s="39">
        <v>55.91</v>
      </c>
      <c r="BR7" s="39">
        <v>43.11</v>
      </c>
      <c r="BS7" s="39">
        <v>53.07</v>
      </c>
      <c r="BT7" s="39">
        <v>39.78</v>
      </c>
      <c r="BU7" s="39">
        <v>22.67</v>
      </c>
      <c r="BV7" s="39">
        <v>37.92</v>
      </c>
      <c r="BW7" s="39">
        <v>40.89</v>
      </c>
      <c r="BX7" s="39">
        <v>41.25</v>
      </c>
      <c r="BY7" s="39">
        <v>42.5</v>
      </c>
      <c r="BZ7" s="39">
        <v>53.46</v>
      </c>
      <c r="CA7" s="39">
        <v>451.53</v>
      </c>
      <c r="CB7" s="39">
        <v>419.61</v>
      </c>
      <c r="CC7" s="39">
        <v>549.83000000000004</v>
      </c>
      <c r="CD7" s="39">
        <v>417.43</v>
      </c>
      <c r="CE7" s="39">
        <v>589.55999999999995</v>
      </c>
      <c r="CF7" s="39">
        <v>789.62</v>
      </c>
      <c r="CG7" s="39">
        <v>423.18</v>
      </c>
      <c r="CH7" s="39">
        <v>383.2</v>
      </c>
      <c r="CI7" s="39">
        <v>383.25</v>
      </c>
      <c r="CJ7" s="39">
        <v>377.72</v>
      </c>
      <c r="CK7" s="39">
        <v>300.47000000000003</v>
      </c>
      <c r="CL7" s="39">
        <v>25.79</v>
      </c>
      <c r="CM7" s="39">
        <v>24.73</v>
      </c>
      <c r="CN7" s="39">
        <v>21.19</v>
      </c>
      <c r="CO7" s="39">
        <v>24.85</v>
      </c>
      <c r="CP7" s="39">
        <v>23.3</v>
      </c>
      <c r="CQ7" s="39">
        <v>48.7</v>
      </c>
      <c r="CR7" s="39">
        <v>46.9</v>
      </c>
      <c r="CS7" s="39">
        <v>47.95</v>
      </c>
      <c r="CT7" s="39">
        <v>48.26</v>
      </c>
      <c r="CU7" s="39">
        <v>48.01</v>
      </c>
      <c r="CV7" s="39">
        <v>54.9</v>
      </c>
      <c r="CW7" s="39">
        <v>91.53</v>
      </c>
      <c r="CX7" s="39">
        <v>91.14</v>
      </c>
      <c r="CY7" s="39">
        <v>89.66</v>
      </c>
      <c r="CZ7" s="39">
        <v>91.18</v>
      </c>
      <c r="DA7" s="39">
        <v>90.62</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0.22</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2021-01-25T05:02:16Z</cp:lastPrinted>
  <dcterms:created xsi:type="dcterms:W3CDTF">2020-12-04T02:19:06Z</dcterms:created>
  <dcterms:modified xsi:type="dcterms:W3CDTF">2021-01-25T05:35:09Z</dcterms:modified>
  <cp:category/>
</cp:coreProperties>
</file>