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0.0.61.200\各課共通\環境整備課\４．上水道係\【上水道・下水道】公営企業に係る「経営比較分析表」の分析等について\R1分\【経営比較分析表】2019_063614_46_010\"/>
    </mc:Choice>
  </mc:AlternateContent>
  <xr:revisionPtr revIDLastSave="0" documentId="13_ncr:1_{D96D3B9B-BD35-4EB7-9C25-A328B0496D6D}" xr6:coauthVersionLast="43" xr6:coauthVersionMax="43" xr10:uidLastSave="{00000000-0000-0000-0000-000000000000}"/>
  <workbookProtection workbookAlgorithmName="SHA-512" workbookHashValue="qI6+ZEIJDmWmtbHiUSjFGmF6UOY7U8hw882HSgX+P4qkVxp8fFcjz/6f3J0YBKe8kJJ1nPltilo6qFJJ5aH+pA==" workbookSaltValue="pzJYa58lD1NNfYjSCofgDw==" workbookSpinCount="100000" lockStructure="1"/>
  <bookViews>
    <workbookView xWindow="0" yWindow="570" windowWidth="24030" windowHeight="1293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<sst xmlns="http://schemas.openxmlformats.org/spreadsheetml/2006/main" count="228" uniqueCount="114">
  <si>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</si>
  <si>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</si>
  <si>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</si>
  <si>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</si>
  <si>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</si>
  <si>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</si>
  <si>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</si>
  <si>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</si>
  <si>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</si>
  <si>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</si>
  <si>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</si>
  <si>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</si>
  <si>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</si>
  <si>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</si>
  <si>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</si>
  <si>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</si>
  <si>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</si>
  <si>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</si>
  <si>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</si>
  <si>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</si>
  <si>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</si>
  <si>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</si>
  <si>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</si>
  <si>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</si>
  <si>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</si>
  <si>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</si>
  <si>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</si>
  <si>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</si>
  <si>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</si>
  <si>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</si>
  <si>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</si>
  <si>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</si>
  <si>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</si>
  <si>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</si>
  <si>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</si>
  <si>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</si>
  <si>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</si>
  <si>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</si>
  <si>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</si>
  <si>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</si>
  <si>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</si>
  <si>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</si>
  <si>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</si>
  <si>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</si>
  <si>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</si>
  <si>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</si>
  <si>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</si>
  <si>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</si>
  <si>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</si>
  <si>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</si>
  <si>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</si>
  <si>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</si>
  <si>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</si>
  <si>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</si>
  <si>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</si>
  <si>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</si>
  <si>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</si>
  <si>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</si>
  <si>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</si>
  <si>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</si>
  <si>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</si>
  <si>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</si>
  <si>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</si>
  <si>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</si>
  <si>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</si>
  <si>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</si>
  <si>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</si>
  <si>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</si>
  <si>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</si>
  <si>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</si>
  <si>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</si>
  <si>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</si>
  <si>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</si>
  <si>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</si>
  <si>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</si>
  <si>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</si>
  <si>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</si>
  <si>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</si>
  <si>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</si>
  <si>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</si>
  <si>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</si>
  <si>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</si>
  <si>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</si>
  <si>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</si>
  <si>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</si>
  <si>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</si>
  <si>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</si>
  <si>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</si>
  <si>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</si>
  <si>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</si>
  <si>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</si>
  <si>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</si>
  <si>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</si>
  <si>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金山町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</si>
  <si>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</si>
  <si>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</si>
  <si>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</si>
  <si>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</si>
  <si>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</si>
  <si>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</si>
  <si>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</si>
  <si>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</si>
  <si>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</si>
  <si>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</si>
  <si>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</si>
  <si>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</si>
  <si>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</si>
  <si>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</si>
  <si>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</si>
  <si>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</si>
  <si>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</si>
  <si>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②管路経年化率について
　令和元年度末現在は経年化管路が１．３２％で、２次拡張事業や老朽管更新事業による実績となっております。金山町では、現在、配水池の耐震化や老朽化管路更新に向けた整備計画を策定中であり、その中で１０年後の管路の経年化率は４％、２０年後の経年化率は４１％と見込んでいるところです。
　施設整備に向けた考え方は、アセットマネジメントや水需要を考慮した管網検査を実施した後、管路のダウンサイジングまたは施設のスペックダウンを検討し、適正な事業規模での施設整備を図っていく予定です。また、平成２年から平成１１年までに布設した管路の割合が７９％と非常に高くなっているため、アセットマネジメントによる更新時期を検討し、事業の平準化を図っていかなくてはなりません。</t>
    <rPh sb="1" eb="3">
      <t>カンロ</t>
    </rPh>
    <rPh sb="3" eb="6">
      <t>ケイネンカ</t>
    </rPh>
    <rPh sb="6" eb="7">
      <t>リツ</t>
    </rPh>
    <rPh sb="13" eb="15">
      <t>レイワ</t>
    </rPh>
    <rPh sb="15" eb="17">
      <t>ガンネン</t>
    </rPh>
    <rPh sb="17" eb="18">
      <t>ド</t>
    </rPh>
    <rPh sb="18" eb="19">
      <t>スエ</t>
    </rPh>
    <rPh sb="19" eb="21">
      <t>ゲンザイ</t>
    </rPh>
    <rPh sb="22" eb="25">
      <t>ケイネンカ</t>
    </rPh>
    <rPh sb="25" eb="27">
      <t>カンロ</t>
    </rPh>
    <rPh sb="36" eb="37">
      <t>ジ</t>
    </rPh>
    <rPh sb="37" eb="39">
      <t>カクチョウ</t>
    </rPh>
    <rPh sb="39" eb="41">
      <t>ジギョウ</t>
    </rPh>
    <phoneticPr fontId="4"/>
  </si>
  <si>
    <t>　収入対策における当町の一番の課題は、井戸水使用が多く有収水量が類似団体と比較して極端に少ないことであります。この課題を解決するため、住民への水道水の安全性ＰＲやリフォーム等に併せた水道水への切り替えを１世帯でも多く促進し、１人１日あたり給水量を増加させ、給水人口が減少していく中でも有収水量を維持していくことが重要です。また、経営健全化のための施策として、広域連携を推進し、水道事業に係る費用を抑制するための具体的な検討を実施してまいります。
　今後も事業を継続していくためには、施設の更新や財源の検討が必要となりますが、既に策定している経営戦略や新水道ビジョンに沿って水道事業を進めていく考えです。</t>
    <rPh sb="1" eb="3">
      <t>シュウニュウ</t>
    </rPh>
    <rPh sb="3" eb="5">
      <t>タイサク</t>
    </rPh>
    <rPh sb="9" eb="11">
      <t>トウチョウ</t>
    </rPh>
    <rPh sb="12" eb="14">
      <t>イチバン</t>
    </rPh>
    <rPh sb="15" eb="17">
      <t>カダイ</t>
    </rPh>
    <rPh sb="19" eb="22">
      <t>イドミズ</t>
    </rPh>
    <rPh sb="22" eb="24">
      <t>シヨウ</t>
    </rPh>
    <rPh sb="25" eb="26">
      <t>オオ</t>
    </rPh>
    <rPh sb="27" eb="29">
      <t>ユウシュウ</t>
    </rPh>
    <rPh sb="29" eb="31">
      <t>スイリョウ</t>
    </rPh>
    <rPh sb="32" eb="34">
      <t>ルイジ</t>
    </rPh>
    <rPh sb="34" eb="36">
      <t>ダンタイ</t>
    </rPh>
    <rPh sb="37" eb="39">
      <t>ヒカク</t>
    </rPh>
    <rPh sb="41" eb="43">
      <t>キョクタン</t>
    </rPh>
    <rPh sb="44" eb="45">
      <t>スク</t>
    </rPh>
    <rPh sb="57" eb="59">
      <t>カダイ</t>
    </rPh>
    <rPh sb="60" eb="62">
      <t>カイケツ</t>
    </rPh>
    <rPh sb="67" eb="69">
      <t>ジュウミン</t>
    </rPh>
    <rPh sb="71" eb="74">
      <t>スイドウスイ</t>
    </rPh>
    <rPh sb="75" eb="78">
      <t>アンゼンセイ</t>
    </rPh>
    <rPh sb="86" eb="87">
      <t>トウ</t>
    </rPh>
    <rPh sb="88" eb="89">
      <t>アワ</t>
    </rPh>
    <rPh sb="91" eb="94">
      <t>スイドウスイ</t>
    </rPh>
    <rPh sb="96" eb="97">
      <t>キ</t>
    </rPh>
    <rPh sb="98" eb="99">
      <t>カ</t>
    </rPh>
    <rPh sb="102" eb="104">
      <t>セタイ</t>
    </rPh>
    <rPh sb="106" eb="107">
      <t>オオ</t>
    </rPh>
    <rPh sb="108" eb="110">
      <t>ソクシン</t>
    </rPh>
    <phoneticPr fontId="4"/>
  </si>
  <si>
    <t>①経常収支比率について
　平成３０年度は受水費の減少や料金収入の増加により経常収支比率が１００％を超えましたが、令和元年度においては、高料金対策費が減少したことで同比率は９６．８２％となりました。しかし、受水量は前年度より減少し、料金収入もさらに増加するなど経営の効率化の図られている分野もあり、依然として多い自家用井戸水から水道水への切り替えを促進することで給水量を増加させ、経営の安定を図ってまいります。また、将来給水人口が減少すると予測されているため、大規模な施設整備など必要に応じて料金改定も実施する必要があると考えております。
④企業債残高対給水収益比率について
　類似団体と比較して債務残高が高い原因は、自家用井戸水の使用が多いため給水収益が少ないことと、当町では２次拡張事業や老朽管の更新事業を実施済みで施設整備に係る費用を投資したためであります。
　令和元年度末現在は、法定耐用年数を経過した老朽化資産の割合は１．３２％であり、企業債の償還計画によると、大規模な更新需要が発生してくる令和４年度までには企業債残高の減少により類似団体と同程度の４００％まで低下する見込みとなっています。
⑧有収率について
　漏水の早期発見、修理により、類似団体よりも高い８４．９９％となりました。今後も有収率を向上させ、経営の安定化を図ってまいります。</t>
    <rPh sb="1" eb="3">
      <t>ケイジョウ</t>
    </rPh>
    <rPh sb="3" eb="5">
      <t>シュウシ</t>
    </rPh>
    <rPh sb="5" eb="7">
      <t>ヒリツ</t>
    </rPh>
    <rPh sb="13" eb="15">
      <t>ヘイセイ</t>
    </rPh>
    <rPh sb="17" eb="19">
      <t>ネンド</t>
    </rPh>
    <rPh sb="20" eb="22">
      <t>ジュスイ</t>
    </rPh>
    <rPh sb="22" eb="23">
      <t>ヒ</t>
    </rPh>
    <rPh sb="24" eb="26">
      <t>ゲンショウ</t>
    </rPh>
    <rPh sb="27" eb="29">
      <t>リョウキン</t>
    </rPh>
    <rPh sb="29" eb="31">
      <t>シュウニュウ</t>
    </rPh>
    <rPh sb="32" eb="34">
      <t>ゾウカ</t>
    </rPh>
    <rPh sb="37" eb="39">
      <t>ケイジョウ</t>
    </rPh>
    <rPh sb="39" eb="41">
      <t>シュウシ</t>
    </rPh>
    <rPh sb="41" eb="43">
      <t>ヒリツ</t>
    </rPh>
    <rPh sb="49" eb="50">
      <t>コ</t>
    </rPh>
    <rPh sb="56" eb="58">
      <t>レイワ</t>
    </rPh>
    <rPh sb="58" eb="59">
      <t>ゲン</t>
    </rPh>
    <rPh sb="59" eb="61">
      <t>ネンド</t>
    </rPh>
    <rPh sb="67" eb="70">
      <t>コウリョウキン</t>
    </rPh>
    <rPh sb="70" eb="72">
      <t>タイサク</t>
    </rPh>
    <rPh sb="72" eb="73">
      <t>ヒ</t>
    </rPh>
    <rPh sb="74" eb="76">
      <t>ゲンショウ</t>
    </rPh>
    <rPh sb="81" eb="84">
      <t>ドウヒリツ</t>
    </rPh>
    <rPh sb="106" eb="108">
      <t>ゼンネン</t>
    </rPh>
    <rPh sb="108" eb="109">
      <t>ド</t>
    </rPh>
    <rPh sb="115" eb="117">
      <t>リョウキン</t>
    </rPh>
    <rPh sb="117" eb="119">
      <t>シュウニュウ</t>
    </rPh>
    <rPh sb="123" eb="125">
      <t>ゾウカ</t>
    </rPh>
    <rPh sb="129" eb="131">
      <t>ケイエイ</t>
    </rPh>
    <rPh sb="132" eb="135">
      <t>コウリツカ</t>
    </rPh>
    <rPh sb="136" eb="137">
      <t>ハカ</t>
    </rPh>
    <rPh sb="142" eb="144">
      <t>ブンヤ</t>
    </rPh>
    <rPh sb="148" eb="150">
      <t>イゼン</t>
    </rPh>
    <rPh sb="153" eb="154">
      <t>オオ</t>
    </rPh>
    <rPh sb="155" eb="158">
      <t>ジカヨウ</t>
    </rPh>
    <rPh sb="158" eb="161">
      <t>イドミズ</t>
    </rPh>
    <rPh sb="163" eb="166">
      <t>スイドウスイ</t>
    </rPh>
    <rPh sb="168" eb="169">
      <t>キ</t>
    </rPh>
    <rPh sb="170" eb="171">
      <t>カ</t>
    </rPh>
    <rPh sb="173" eb="175">
      <t>ソクシン</t>
    </rPh>
    <rPh sb="180" eb="182">
      <t>キュウスイ</t>
    </rPh>
    <rPh sb="182" eb="183">
      <t>リョウ</t>
    </rPh>
    <rPh sb="184" eb="186">
      <t>ゾウカ</t>
    </rPh>
    <rPh sb="189" eb="191">
      <t>ケイエイ</t>
    </rPh>
    <rPh sb="192" eb="194">
      <t>アンテイ</t>
    </rPh>
    <rPh sb="195" eb="196">
      <t>ハカ</t>
    </rPh>
    <rPh sb="207" eb="209">
      <t>ショウライ</t>
    </rPh>
    <rPh sb="209" eb="211">
      <t>キュウスイ</t>
    </rPh>
    <rPh sb="211" eb="213">
      <t>ジンコウ</t>
    </rPh>
    <rPh sb="214" eb="216">
      <t>ゲンショウ</t>
    </rPh>
    <rPh sb="219" eb="221">
      <t>ヨソク</t>
    </rPh>
    <rPh sb="229" eb="232">
      <t>ダイキボ</t>
    </rPh>
    <rPh sb="233" eb="235">
      <t>シセツ</t>
    </rPh>
    <rPh sb="235" eb="237">
      <t>セイビ</t>
    </rPh>
    <rPh sb="239" eb="241">
      <t>ヒツヨウ</t>
    </rPh>
    <rPh sb="242" eb="243">
      <t>オウ</t>
    </rPh>
    <rPh sb="245" eb="247">
      <t>リョウキン</t>
    </rPh>
    <rPh sb="247" eb="249">
      <t>カイテイ</t>
    </rPh>
    <rPh sb="250" eb="252">
      <t>ジッシ</t>
    </rPh>
    <rPh sb="254" eb="256">
      <t>ヒツヨウ</t>
    </rPh>
    <rPh sb="260" eb="261">
      <t>カンガ</t>
    </rPh>
    <rPh sb="270" eb="272">
      <t>キギョウ</t>
    </rPh>
    <rPh sb="272" eb="273">
      <t>サイ</t>
    </rPh>
    <rPh sb="273" eb="275">
      <t>ザンダカ</t>
    </rPh>
    <rPh sb="275" eb="276">
      <t>タイ</t>
    </rPh>
    <rPh sb="276" eb="278">
      <t>キュウスイ</t>
    </rPh>
    <rPh sb="278" eb="280">
      <t>シュウエキ</t>
    </rPh>
    <rPh sb="280" eb="282">
      <t>ヒリツ</t>
    </rPh>
    <rPh sb="288" eb="290">
      <t>ルイジ</t>
    </rPh>
    <rPh sb="290" eb="292">
      <t>ダンタイ</t>
    </rPh>
    <rPh sb="293" eb="295">
      <t>ヒカク</t>
    </rPh>
    <rPh sb="297" eb="299">
      <t>サイム</t>
    </rPh>
    <rPh sb="299" eb="301">
      <t>ザンダカ</t>
    </rPh>
    <rPh sb="302" eb="303">
      <t>タカ</t>
    </rPh>
    <rPh sb="304" eb="306">
      <t>ゲンイン</t>
    </rPh>
    <rPh sb="308" eb="311">
      <t>ジカヨウ</t>
    </rPh>
    <rPh sb="311" eb="314">
      <t>イドミズ</t>
    </rPh>
    <rPh sb="315" eb="317">
      <t>シヨウ</t>
    </rPh>
    <rPh sb="318" eb="319">
      <t>オオ</t>
    </rPh>
    <rPh sb="322" eb="324">
      <t>キュウスイ</t>
    </rPh>
    <rPh sb="324" eb="326">
      <t>シュウエキ</t>
    </rPh>
    <rPh sb="327" eb="328">
      <t>スク</t>
    </rPh>
    <rPh sb="334" eb="336">
      <t>トウチョウ</t>
    </rPh>
    <rPh sb="339" eb="340">
      <t>ジ</t>
    </rPh>
    <rPh sb="340" eb="342">
      <t>カクチョウ</t>
    </rPh>
    <rPh sb="342" eb="344">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</si>
</sst>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0.06</c:v>
                </c:pt>
                <c:pt idx="2">
                  <c:v>0.39</c:v>
                </c:pt>
                <c:pt idx="3" formatCode="#,##0.00;&quot;△&quot;#,##0.00">
                  <c:v>0</c:v>
                </c:pt>
                <c:pt idx="4" formatCode="#,##0.00;&quot;△&quot;#,##0.00">
                  <c:v>0</c:v>
                </c:pt>
              </c:numCache>
            </c:numRef>
          </c:val>
          <c:extLst>
            <c:ext xmlns:c16="http://schemas.microsoft.com/office/drawing/2014/chart" uri="{C3380CC4-5D6E-409C-BE32-E72D297353CC}">
              <c16:uniqueId val="{00000000-FB64-437F-9361-B74FA68F40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FB64-437F-9361-B74FA68F40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36.22</c:v>
                </c:pt>
                <c:pt idx="1">
                  <c:v>39.33</c:v>
                </c:pt>
                <c:pt idx="2">
                  <c:v>40.18</c:v>
                </c:pt>
                <c:pt idx="3">
                  <c:v>35.47</c:v>
                </c:pt>
                <c:pt idx="4">
                  <c:v>33.97</c:v>
                </c:pt>
              </c:numCache>
            </c:numRef>
          </c:val>
          <c:extLst>
            <c:ext xmlns:c16="http://schemas.microsoft.com/office/drawing/2014/chart" uri="{C3380CC4-5D6E-409C-BE32-E72D297353CC}">
              <c16:uniqueId val="{00000000-0D8D-4FB7-9E32-59992C41E6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0D8D-4FB7-9E32-59992C41E6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81.16</c:v>
                </c:pt>
                <c:pt idx="1">
                  <c:v>75.7</c:v>
                </c:pt>
                <c:pt idx="2">
                  <c:v>73.959999999999994</c:v>
                </c:pt>
                <c:pt idx="3">
                  <c:v>86.5</c:v>
                </c:pt>
                <c:pt idx="4">
                  <c:v>84.99</c:v>
                </c:pt>
              </c:numCache>
            </c:numRef>
          </c:val>
          <c:extLst>
            <c:ext xmlns:c16="http://schemas.microsoft.com/office/drawing/2014/chart" uri="{C3380CC4-5D6E-409C-BE32-E72D297353CC}">
              <c16:uniqueId val="{00000000-FCDD-42DC-8374-415A2C8CF3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FCDD-42DC-8374-415A2C8CF3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86.58</c:v>
                </c:pt>
                <c:pt idx="1">
                  <c:v>94.62</c:v>
                </c:pt>
                <c:pt idx="2">
                  <c:v>98.54</c:v>
                </c:pt>
                <c:pt idx="3">
                  <c:v>102.58</c:v>
                </c:pt>
                <c:pt idx="4">
                  <c:v>96.82</c:v>
                </c:pt>
              </c:numCache>
            </c:numRef>
          </c:val>
          <c:extLst>
            <c:ext xmlns:c16="http://schemas.microsoft.com/office/drawing/2014/chart" uri="{C3380CC4-5D6E-409C-BE32-E72D297353CC}">
              <c16:uniqueId val="{00000000-0DE3-41C7-82E7-BFA108931F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0DE3-41C7-82E7-BFA108931F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35.07</c:v>
                </c:pt>
                <c:pt idx="1">
                  <c:v>37.299999999999997</c:v>
                </c:pt>
                <c:pt idx="2">
                  <c:v>39.33</c:v>
                </c:pt>
                <c:pt idx="3">
                  <c:v>41.52</c:v>
                </c:pt>
                <c:pt idx="4">
                  <c:v>43.74</c:v>
                </c:pt>
              </c:numCache>
            </c:numRef>
          </c:val>
          <c:extLst>
            <c:ext xmlns:c16="http://schemas.microsoft.com/office/drawing/2014/chart" uri="{C3380CC4-5D6E-409C-BE32-E72D297353CC}">
              <c16:uniqueId val="{00000000-DD9E-4521-84A6-9F5F74A9D3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DD9E-4521-84A6-9F5F74A9D3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1.1000000000000001</c:v>
                </c:pt>
                <c:pt idx="4" formatCode="#,##0.00;&quot;△&quot;#,##0.00;&quot;-&quot;">
                  <c:v>1.32</c:v>
                </c:pt>
              </c:numCache>
            </c:numRef>
          </c:val>
          <c:extLst>
            <c:ext xmlns:c16="http://schemas.microsoft.com/office/drawing/2014/chart" uri="{C3380CC4-5D6E-409C-BE32-E72D297353CC}">
              <c16:uniqueId val="{00000000-7D62-4E07-8CD6-673B3859CE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7D62-4E07-8CD6-673B3859CE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
                  <c:v>0</c:v>
                </c:pt>
                <c:pt idx="1">
                  <c:v>7</c:v>
                </c:pt>
                <c:pt idx="2">
                  <c:v>2.6</c:v>
                </c:pt>
                <c:pt idx="3" formatCode="#,##0.00;&quot;△&quot;#,##0.00">
                  <c:v>0</c:v>
                </c:pt>
                <c:pt idx="4">
                  <c:v>1.06</c:v>
                </c:pt>
              </c:numCache>
            </c:numRef>
          </c:val>
          <c:extLst>
            <c:ext xmlns:c16="http://schemas.microsoft.com/office/drawing/2014/chart" uri="{C3380CC4-5D6E-409C-BE32-E72D297353CC}">
              <c16:uniqueId val="{00000000-85E5-4F16-9E8E-0DC2DFB8C0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85E5-4F16-9E8E-0DC2DFB8C0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172.16</c:v>
                </c:pt>
                <c:pt idx="1">
                  <c:v>144.22999999999999</c:v>
                </c:pt>
                <c:pt idx="2">
                  <c:v>139.1</c:v>
                </c:pt>
                <c:pt idx="3">
                  <c:v>139.02000000000001</c:v>
                </c:pt>
                <c:pt idx="4">
                  <c:v>125.34</c:v>
                </c:pt>
              </c:numCache>
            </c:numRef>
          </c:val>
          <c:extLst>
            <c:ext xmlns:c16="http://schemas.microsoft.com/office/drawing/2014/chart" uri="{C3380CC4-5D6E-409C-BE32-E72D297353CC}">
              <c16:uniqueId val="{00000000-7790-4ADA-A1B7-91E4240174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7790-4ADA-A1B7-91E4240174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728.89</c:v>
                </c:pt>
                <c:pt idx="1">
                  <c:v>654.72</c:v>
                </c:pt>
                <c:pt idx="2">
                  <c:v>603.54999999999995</c:v>
                </c:pt>
                <c:pt idx="3">
                  <c:v>522.25</c:v>
                </c:pt>
                <c:pt idx="4">
                  <c:v>507.17</c:v>
                </c:pt>
              </c:numCache>
            </c:numRef>
          </c:val>
          <c:extLst>
            <c:ext xmlns:c16="http://schemas.microsoft.com/office/drawing/2014/chart" uri="{C3380CC4-5D6E-409C-BE32-E72D297353CC}">
              <c16:uniqueId val="{00000000-C275-400A-8EBB-F35D293201F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C275-400A-8EBB-F35D293201F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62.6</c:v>
                </c:pt>
                <c:pt idx="1">
                  <c:v>64.319999999999993</c:v>
                </c:pt>
                <c:pt idx="2">
                  <c:v>63.71</c:v>
                </c:pt>
                <c:pt idx="3">
                  <c:v>68.55</c:v>
                </c:pt>
                <c:pt idx="4">
                  <c:v>61.88</c:v>
                </c:pt>
              </c:numCache>
            </c:numRef>
          </c:val>
          <c:extLst>
            <c:ext xmlns:c16="http://schemas.microsoft.com/office/drawing/2014/chart" uri="{C3380CC4-5D6E-409C-BE32-E72D297353CC}">
              <c16:uniqueId val="{00000000-271B-4E69-B5DC-0227CF5B8A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71B-4E69-B5DC-0227CF5B8A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466.51</c:v>
                </c:pt>
                <c:pt idx="1">
                  <c:v>455.27</c:v>
                </c:pt>
                <c:pt idx="2">
                  <c:v>457.59</c:v>
                </c:pt>
                <c:pt idx="3">
                  <c:v>428.17</c:v>
                </c:pt>
                <c:pt idx="4">
                  <c:v>458.27</c:v>
                </c:pt>
              </c:numCache>
            </c:numRef>
          </c:val>
          <c:extLst>
            <c:ext xmlns:c16="http://schemas.microsoft.com/office/drawing/2014/chart" uri="{C3380CC4-5D6E-409C-BE32-E72D297353CC}">
              <c16:uniqueId val="{00000000-9494-4BC0-A961-83BAB181BE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9494-4BC0-A961-83BAB181BE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金山町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5406</v>
      </c>
      <c r="AM8" s="61"/>
      <c r="AN8" s="61"/>
      <c r="AO8" s="61"/>
      <c r="AP8" s="61"/>
      <c r="AQ8" s="61"/>
      <c r="AR8" s="61"/>
      <c r="AS8" s="61"/>
      <c r="AT8" s="52">
        <f>データ!$S$6</f>
        <v>161.66999999999999</v>
      </c>
      <c r="AU8" s="53"/>
      <c r="AV8" s="53"/>
      <c r="AW8" s="53"/>
      <c r="AX8" s="53"/>
      <c r="AY8" s="53"/>
      <c r="AZ8" s="53"/>
      <c r="BA8" s="53"/>
      <c r="BB8" s="54">
        <f>データ!$T$6</f>
        <v>33.44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78.540000000000006</v>
      </c>
      <c r="J10" s="53"/>
      <c r="K10" s="53"/>
      <c r="L10" s="53"/>
      <c r="M10" s="53"/>
      <c r="N10" s="53"/>
      <c r="O10" s="64"/>
      <c r="P10" s="54">
        <f>データ!$P$6</f>
        <v>98.7</v>
      </c>
      <c r="Q10" s="54"/>
      <c r="R10" s="54"/>
      <c r="S10" s="54"/>
      <c r="T10" s="54"/>
      <c r="U10" s="54"/>
      <c r="V10" s="54"/>
      <c r="W10" s="61">
        <f>データ!$Q$6</f>
        <v>5270</v>
      </c>
      <c r="X10" s="61"/>
      <c r="Y10" s="61"/>
      <c r="Z10" s="61"/>
      <c r="AA10" s="61"/>
      <c r="AB10" s="61"/>
      <c r="AC10" s="61"/>
      <c r="AD10" s="2"/>
      <c r="AE10" s="2"/>
      <c r="AF10" s="2"/>
      <c r="AG10" s="2"/>
      <c r="AH10" s="4"/>
      <c r="AI10" s="4"/>
      <c r="AJ10" s="4"/>
      <c r="AK10" s="4"/>
      <c r="AL10" s="61">
        <f>データ!$U$6</f>
        <v>5256</v>
      </c>
      <c r="AM10" s="61"/>
      <c r="AN10" s="61"/>
      <c r="AO10" s="61"/>
      <c r="AP10" s="61"/>
      <c r="AQ10" s="61"/>
      <c r="AR10" s="61"/>
      <c r="AS10" s="61"/>
      <c r="AT10" s="52">
        <f>データ!$V$6</f>
        <v>55</v>
      </c>
      <c r="AU10" s="53"/>
      <c r="AV10" s="53"/>
      <c r="AW10" s="53"/>
      <c r="AX10" s="53"/>
      <c r="AY10" s="53"/>
      <c r="AZ10" s="53"/>
      <c r="BA10" s="53"/>
      <c r="BB10" s="54">
        <f>データ!$W$6</f>
        <v>95.56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vgYWUCrPeBvyFO8MI/hRsFjwjjukvIQ/yB/yEHST6MNOOkpGRJPPsLAjw7gdBC4YcibIYaEFj6gZqSr2Rr4fA==" saltValue="XS8bAzIq027z3wRrafzBR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63614</v>
      </c>
      <c r="D6" s="34">
        <f t="shared" si="3"/>
        <v>46</v>
      </c>
      <c r="E6" s="34">
        <f t="shared" si="3"/>
        <v>1</v>
      </c>
      <c r="F6" s="34">
        <f t="shared" si="3"/>
        <v>0</v>
      </c>
      <c r="G6" s="34">
        <f t="shared" si="3"/>
        <v>1</v>
      </c>
      <c r="H6" s="34" t="str">
        <f t="shared" si="3"/>
        <v>山形県　金山町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78.540000000000006</v>
      </c>
      <c r="P6" s="35">
        <f t="shared" si="3"/>
        <v>98.7</v>
      </c>
      <c r="Q6" s="35">
        <f t="shared" si="3"/>
        <v>5270</v>
      </c>
      <c r="R6" s="35">
        <f t="shared" si="3"/>
        <v>5406</v>
      </c>
      <c r="S6" s="35">
        <f t="shared" si="3"/>
        <v>161.66999999999999</v>
      </c>
      <c r="T6" s="35">
        <f t="shared" si="3"/>
        <v>33.44</v>
      </c>
      <c r="U6" s="35">
        <f t="shared" si="3"/>
        <v>5256</v>
      </c>
      <c r="V6" s="35">
        <f t="shared" si="3"/>
        <v>55</v>
      </c>
      <c r="W6" s="35">
        <f t="shared" si="3"/>
        <v>95.56</v>
      </c>
      <c r="X6" s="36">
        <f>IF(X7="",NA(),X7)</f>
        <v>86.58</v>
      </c>
      <c r="Y6" s="36">
        <f t="shared" ref="Y6:AG6" si="4">IF(Y7="",NA(),Y7)</f>
        <v>94.62</v>
      </c>
      <c r="Z6" s="36">
        <f t="shared" si="4"/>
        <v>98.54</v>
      </c>
      <c r="AA6" s="36">
        <f t="shared" si="4"/>
        <v>102.58</v>
      </c>
      <c r="AB6" s="36">
        <f t="shared" si="4"/>
        <v>96.82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6">
        <f t="shared" ref="AJ6:AR6" si="5">IF(AJ7="",NA(),AJ7)</f>
        <v>7</v>
      </c>
      <c r="AK6" s="36">
        <f t="shared" si="5"/>
        <v>2.6</v>
      </c>
      <c r="AL6" s="35">
        <f t="shared" si="5"/>
        <v>0</v>
      </c>
      <c r="AM6" s="36">
        <f t="shared" si="5"/>
        <v>1.06</v>
      </c>
      <c r="AN6" s="36">
        <f t="shared" si="5"/>
        <v>12.59</v>
      </c>
      <c r="AO6" s="36">
        <f t="shared" si="5"/>
        <v>12.44</v>
      </c>
      <c r="AP6" s="36">
        <f t="shared" si="5"/>
        <v>16.399999999999999</v>
      </c>
      <c r="AQ6" s="36">
        <f t="shared" si="5"/>
        <v>25.66</v>
      </c>
      <c r="AR6" s="36">
        <f t="shared" si="5"/>
        <v>21.69</v>
      </c>
      <c r="AS6" s="35" t="str">
        <f>IF(AS7="","",IF(AS7="-","【-】","【"&amp;SUBSTITUTE(TEXT(AS7,"#,##0.00"),"-","△")&amp;"】"))</f>
        <v>【1.08】</v>
      </c>
      <c r="AT6" s="36">
        <f>IF(AT7="",NA(),AT7)</f>
        <v>172.16</v>
      </c>
      <c r="AU6" s="36">
        <f t="shared" ref="AU6:BC6" si="6">IF(AU7="",NA(),AU7)</f>
        <v>144.22999999999999</v>
      </c>
      <c r="AV6" s="36">
        <f t="shared" si="6"/>
        <v>139.1</v>
      </c>
      <c r="AW6" s="36">
        <f t="shared" si="6"/>
        <v>139.02000000000001</v>
      </c>
      <c r="AX6" s="36">
        <f t="shared" si="6"/>
        <v>125.34</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728.89</v>
      </c>
      <c r="BF6" s="36">
        <f t="shared" ref="BF6:BN6" si="7">IF(BF7="",NA(),BF7)</f>
        <v>654.72</v>
      </c>
      <c r="BG6" s="36">
        <f t="shared" si="7"/>
        <v>603.54999999999995</v>
      </c>
      <c r="BH6" s="36">
        <f t="shared" si="7"/>
        <v>522.25</v>
      </c>
      <c r="BI6" s="36">
        <f t="shared" si="7"/>
        <v>507.17</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62.6</v>
      </c>
      <c r="BQ6" s="36">
        <f t="shared" ref="BQ6:BY6" si="8">IF(BQ7="",NA(),BQ7)</f>
        <v>64.319999999999993</v>
      </c>
      <c r="BR6" s="36">
        <f t="shared" si="8"/>
        <v>63.71</v>
      </c>
      <c r="BS6" s="36">
        <f t="shared" si="8"/>
        <v>68.55</v>
      </c>
      <c r="BT6" s="36">
        <f t="shared" si="8"/>
        <v>61.88</v>
      </c>
      <c r="BU6" s="36">
        <f t="shared" si="8"/>
        <v>92.76</v>
      </c>
      <c r="BV6" s="36">
        <f t="shared" si="8"/>
        <v>93.28</v>
      </c>
      <c r="BW6" s="36">
        <f t="shared" si="8"/>
        <v>87.51</v>
      </c>
      <c r="BX6" s="36">
        <f t="shared" si="8"/>
        <v>84.77</v>
      </c>
      <c r="BY6" s="36">
        <f t="shared" si="8"/>
        <v>87.11</v>
      </c>
      <c r="BZ6" s="35" t="str">
        <f>IF(BZ7="","",IF(BZ7="-","【-】","【"&amp;SUBSTITUTE(TEXT(BZ7,"#,##0.00"),"-","△")&amp;"】"))</f>
        <v>【103.24】</v>
      </c>
      <c r="CA6" s="36">
        <f>IF(CA7="",NA(),CA7)</f>
        <v>466.51</v>
      </c>
      <c r="CB6" s="36">
        <f t="shared" ref="CB6:CJ6" si="9">IF(CB7="",NA(),CB7)</f>
        <v>455.27</v>
      </c>
      <c r="CC6" s="36">
        <f t="shared" si="9"/>
        <v>457.59</v>
      </c>
      <c r="CD6" s="36">
        <f t="shared" si="9"/>
        <v>428.17</v>
      </c>
      <c r="CE6" s="36">
        <f t="shared" si="9"/>
        <v>458.27</v>
      </c>
      <c r="CF6" s="36">
        <f t="shared" si="9"/>
        <v>208.67</v>
      </c>
      <c r="CG6" s="36">
        <f t="shared" si="9"/>
        <v>208.29</v>
      </c>
      <c r="CH6" s="36">
        <f t="shared" si="9"/>
        <v>218.42</v>
      </c>
      <c r="CI6" s="36">
        <f t="shared" si="9"/>
        <v>227.27</v>
      </c>
      <c r="CJ6" s="36">
        <f t="shared" si="9"/>
        <v>223.98</v>
      </c>
      <c r="CK6" s="35" t="str">
        <f>IF(CK7="","",IF(CK7="-","【-】","【"&amp;SUBSTITUTE(TEXT(CK7,"#,##0.00"),"-","△")&amp;"】"))</f>
        <v>【168.38】</v>
      </c>
      <c r="CL6" s="36">
        <f>IF(CL7="",NA(),CL7)</f>
        <v>36.22</v>
      </c>
      <c r="CM6" s="36">
        <f t="shared" ref="CM6:CU6" si="10">IF(CM7="",NA(),CM7)</f>
        <v>39.33</v>
      </c>
      <c r="CN6" s="36">
        <f t="shared" si="10"/>
        <v>40.18</v>
      </c>
      <c r="CO6" s="36">
        <f t="shared" si="10"/>
        <v>35.47</v>
      </c>
      <c r="CP6" s="36">
        <f t="shared" si="10"/>
        <v>33.97</v>
      </c>
      <c r="CQ6" s="36">
        <f t="shared" si="10"/>
        <v>49.08</v>
      </c>
      <c r="CR6" s="36">
        <f t="shared" si="10"/>
        <v>49.32</v>
      </c>
      <c r="CS6" s="36">
        <f t="shared" si="10"/>
        <v>50.24</v>
      </c>
      <c r="CT6" s="36">
        <f t="shared" si="10"/>
        <v>50.29</v>
      </c>
      <c r="CU6" s="36">
        <f t="shared" si="10"/>
        <v>49.64</v>
      </c>
      <c r="CV6" s="35" t="str">
        <f>IF(CV7="","",IF(CV7="-","【-】","【"&amp;SUBSTITUTE(TEXT(CV7,"#,##0.00"),"-","△")&amp;"】"))</f>
        <v>【60.00】</v>
      </c>
      <c r="CW6" s="36">
        <f>IF(CW7="",NA(),CW7)</f>
        <v>81.16</v>
      </c>
      <c r="CX6" s="36">
        <f t="shared" ref="CX6:DF6" si="11">IF(CX7="",NA(),CX7)</f>
        <v>75.7</v>
      </c>
      <c r="CY6" s="36">
        <f t="shared" si="11"/>
        <v>73.959999999999994</v>
      </c>
      <c r="CZ6" s="36">
        <f t="shared" si="11"/>
        <v>86.5</v>
      </c>
      <c r="DA6" s="36">
        <f t="shared" si="11"/>
        <v>84.99</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35.07</v>
      </c>
      <c r="DI6" s="36">
        <f t="shared" ref="DI6:DQ6" si="12">IF(DI7="",NA(),DI7)</f>
        <v>37.299999999999997</v>
      </c>
      <c r="DJ6" s="36">
        <f t="shared" si="12"/>
        <v>39.33</v>
      </c>
      <c r="DK6" s="36">
        <f t="shared" si="12"/>
        <v>41.52</v>
      </c>
      <c r="DL6" s="36">
        <f t="shared" si="12"/>
        <v>43.74</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6">
        <f t="shared" si="13"/>
        <v>1.1000000000000001</v>
      </c>
      <c r="DW6" s="36">
        <f t="shared" si="13"/>
        <v>1.32</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6">
        <f t="shared" ref="EE6:EM6" si="14">IF(EE7="",NA(),EE7)</f>
        <v>0.06</v>
      </c>
      <c r="EF6" s="36">
        <f t="shared" si="14"/>
        <v>0.39</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63614</v>
      </c>
      <c r="D7" s="38">
        <v>46</v>
      </c>
      <c r="E7" s="38">
        <v>1</v>
      </c>
      <c r="F7" s="38">
        <v>0</v>
      </c>
      <c r="G7" s="38">
        <v>1</v>
      </c>
      <c r="H7" s="38" t="s">
        <v>93</v>
      </c>
      <c r="I7" s="38" t="s">
        <v>94</v>
      </c>
      <c r="J7" s="38" t="s">
        <v>95</v>
      </c>
      <c r="K7" s="38" t="s">
        <v>96</v>
      </c>
      <c r="L7" s="38" t="s">
        <v>97</v>
      </c>
      <c r="M7" s="38" t="s">
        <v>98</v>
      </c>
      <c r="N7" s="39" t="s">
        <v>99</v>
      </c>
      <c r="O7" s="39">
        <v>78.540000000000006</v>
      </c>
      <c r="P7" s="39">
        <v>98.7</v>
      </c>
      <c r="Q7" s="39">
        <v>5270</v>
      </c>
      <c r="R7" s="39">
        <v>5406</v>
      </c>
      <c r="S7" s="39">
        <v>161.66999999999999</v>
      </c>
      <c r="T7" s="39">
        <v>33.44</v>
      </c>
      <c r="U7" s="39">
        <v>5256</v>
      </c>
      <c r="V7" s="39">
        <v>55</v>
      </c>
      <c r="W7" s="39">
        <v>95.56</v>
      </c>
      <c r="X7" s="39">
        <v>86.58</v>
      </c>
      <c r="Y7" s="39">
        <v>94.62</v>
      </c>
      <c r="Z7" s="39">
        <v>98.54</v>
      </c>
      <c r="AA7" s="39">
        <v>102.58</v>
      </c>
      <c r="AB7" s="39">
        <v>96.82</v>
      </c>
      <c r="AC7" s="39">
        <v>106.62</v>
      </c>
      <c r="AD7" s="39">
        <v>107.95</v>
      </c>
      <c r="AE7" s="39">
        <v>104.47</v>
      </c>
      <c r="AF7" s="39">
        <v>103.81</v>
      </c>
      <c r="AG7" s="39">
        <v>104.35</v>
      </c>
      <c r="AH7" s="39">
        <v>112.01</v>
      </c>
      <c r="AI7" s="39">
        <v>0</v>
      </c>
      <c r="AJ7" s="39">
        <v>7</v>
      </c>
      <c r="AK7" s="39">
        <v>2.6</v>
      </c>
      <c r="AL7" s="39">
        <v>0</v>
      </c>
      <c r="AM7" s="39">
        <v>1.06</v>
      </c>
      <c r="AN7" s="39">
        <v>12.59</v>
      </c>
      <c r="AO7" s="39">
        <v>12.44</v>
      </c>
      <c r="AP7" s="39">
        <v>16.399999999999999</v>
      </c>
      <c r="AQ7" s="39">
        <v>25.66</v>
      </c>
      <c r="AR7" s="39">
        <v>21.69</v>
      </c>
      <c r="AS7" s="39">
        <v>1.08</v>
      </c>
      <c r="AT7" s="39">
        <v>172.16</v>
      </c>
      <c r="AU7" s="39">
        <v>144.22999999999999</v>
      </c>
      <c r="AV7" s="39">
        <v>139.1</v>
      </c>
      <c r="AW7" s="39">
        <v>139.02000000000001</v>
      </c>
      <c r="AX7" s="39">
        <v>125.34</v>
      </c>
      <c r="AY7" s="39">
        <v>416.14</v>
      </c>
      <c r="AZ7" s="39">
        <v>371.89</v>
      </c>
      <c r="BA7" s="39">
        <v>293.23</v>
      </c>
      <c r="BB7" s="39">
        <v>300.14</v>
      </c>
      <c r="BC7" s="39">
        <v>301.04000000000002</v>
      </c>
      <c r="BD7" s="39">
        <v>264.97000000000003</v>
      </c>
      <c r="BE7" s="39">
        <v>728.89</v>
      </c>
      <c r="BF7" s="39">
        <v>654.72</v>
      </c>
      <c r="BG7" s="39">
        <v>603.54999999999995</v>
      </c>
      <c r="BH7" s="39">
        <v>522.25</v>
      </c>
      <c r="BI7" s="39">
        <v>507.17</v>
      </c>
      <c r="BJ7" s="39">
        <v>487.22</v>
      </c>
      <c r="BK7" s="39">
        <v>483.11</v>
      </c>
      <c r="BL7" s="39">
        <v>542.29999999999995</v>
      </c>
      <c r="BM7" s="39">
        <v>566.65</v>
      </c>
      <c r="BN7" s="39">
        <v>551.62</v>
      </c>
      <c r="BO7" s="39">
        <v>266.61</v>
      </c>
      <c r="BP7" s="39">
        <v>62.6</v>
      </c>
      <c r="BQ7" s="39">
        <v>64.319999999999993</v>
      </c>
      <c r="BR7" s="39">
        <v>63.71</v>
      </c>
      <c r="BS7" s="39">
        <v>68.55</v>
      </c>
      <c r="BT7" s="39">
        <v>61.88</v>
      </c>
      <c r="BU7" s="39">
        <v>92.76</v>
      </c>
      <c r="BV7" s="39">
        <v>93.28</v>
      </c>
      <c r="BW7" s="39">
        <v>87.51</v>
      </c>
      <c r="BX7" s="39">
        <v>84.77</v>
      </c>
      <c r="BY7" s="39">
        <v>87.11</v>
      </c>
      <c r="BZ7" s="39">
        <v>103.24</v>
      </c>
      <c r="CA7" s="39">
        <v>466.51</v>
      </c>
      <c r="CB7" s="39">
        <v>455.27</v>
      </c>
      <c r="CC7" s="39">
        <v>457.59</v>
      </c>
      <c r="CD7" s="39">
        <v>428.17</v>
      </c>
      <c r="CE7" s="39">
        <v>458.27</v>
      </c>
      <c r="CF7" s="39">
        <v>208.67</v>
      </c>
      <c r="CG7" s="39">
        <v>208.29</v>
      </c>
      <c r="CH7" s="39">
        <v>218.42</v>
      </c>
      <c r="CI7" s="39">
        <v>227.27</v>
      </c>
      <c r="CJ7" s="39">
        <v>223.98</v>
      </c>
      <c r="CK7" s="39">
        <v>168.38</v>
      </c>
      <c r="CL7" s="39">
        <v>36.22</v>
      </c>
      <c r="CM7" s="39">
        <v>39.33</v>
      </c>
      <c r="CN7" s="39">
        <v>40.18</v>
      </c>
      <c r="CO7" s="39">
        <v>35.47</v>
      </c>
      <c r="CP7" s="39">
        <v>33.97</v>
      </c>
      <c r="CQ7" s="39">
        <v>49.08</v>
      </c>
      <c r="CR7" s="39">
        <v>49.32</v>
      </c>
      <c r="CS7" s="39">
        <v>50.24</v>
      </c>
      <c r="CT7" s="39">
        <v>50.29</v>
      </c>
      <c r="CU7" s="39">
        <v>49.64</v>
      </c>
      <c r="CV7" s="39">
        <v>60</v>
      </c>
      <c r="CW7" s="39">
        <v>81.16</v>
      </c>
      <c r="CX7" s="39">
        <v>75.7</v>
      </c>
      <c r="CY7" s="39">
        <v>73.959999999999994</v>
      </c>
      <c r="CZ7" s="39">
        <v>86.5</v>
      </c>
      <c r="DA7" s="39">
        <v>84.99</v>
      </c>
      <c r="DB7" s="39">
        <v>79.3</v>
      </c>
      <c r="DC7" s="39">
        <v>79.34</v>
      </c>
      <c r="DD7" s="39">
        <v>78.650000000000006</v>
      </c>
      <c r="DE7" s="39">
        <v>77.73</v>
      </c>
      <c r="DF7" s="39">
        <v>78.09</v>
      </c>
      <c r="DG7" s="39">
        <v>89.8</v>
      </c>
      <c r="DH7" s="39">
        <v>35.07</v>
      </c>
      <c r="DI7" s="39">
        <v>37.299999999999997</v>
      </c>
      <c r="DJ7" s="39">
        <v>39.33</v>
      </c>
      <c r="DK7" s="39">
        <v>41.52</v>
      </c>
      <c r="DL7" s="39">
        <v>43.74</v>
      </c>
      <c r="DM7" s="39">
        <v>47.44</v>
      </c>
      <c r="DN7" s="39">
        <v>48.3</v>
      </c>
      <c r="DO7" s="39">
        <v>45.14</v>
      </c>
      <c r="DP7" s="39">
        <v>45.85</v>
      </c>
      <c r="DQ7" s="39">
        <v>47.31</v>
      </c>
      <c r="DR7" s="39">
        <v>49.59</v>
      </c>
      <c r="DS7" s="39">
        <v>0</v>
      </c>
      <c r="DT7" s="39">
        <v>0</v>
      </c>
      <c r="DU7" s="39">
        <v>0</v>
      </c>
      <c r="DV7" s="39">
        <v>1.1000000000000001</v>
      </c>
      <c r="DW7" s="39">
        <v>1.32</v>
      </c>
      <c r="DX7" s="39">
        <v>11.16</v>
      </c>
      <c r="DY7" s="39">
        <v>12.43</v>
      </c>
      <c r="DZ7" s="39">
        <v>13.58</v>
      </c>
      <c r="EA7" s="39">
        <v>14.13</v>
      </c>
      <c r="EB7" s="39">
        <v>16.77</v>
      </c>
      <c r="EC7" s="39">
        <v>19.440000000000001</v>
      </c>
      <c r="ED7" s="39">
        <v>0</v>
      </c>
      <c r="EE7" s="39">
        <v>0.06</v>
      </c>
      <c r="EF7" s="39">
        <v>0.39</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2021-01-20T00:14:54Z</cp:lastPrinted>
  <dcterms:created xsi:type="dcterms:W3CDTF">2020-12-04T02:03:57Z</dcterms:created>
  <dcterms:modified xsi:type="dcterms:W3CDTF">2021-01-20T00:14:55Z</dcterms:modified>
  <cp:category/>
</cp:coreProperties>
</file>