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195.1.1.4\0103$\01 総務課 03 財政係\08　地方公営企業\11　公営企業に係る「経営比較分析表」\R02\01提出\【経営比較分析表】下水３会計\【経営比較分析表】2019_063622_47_1718\農集排\"/>
    </mc:Choice>
  </mc:AlternateContent>
  <xr:revisionPtr revIDLastSave="0" documentId="13_ncr:1_{97422041-529D-4054-A053-889626CBBF6F}" xr6:coauthVersionLast="44" xr6:coauthVersionMax="44" xr10:uidLastSave="{00000000-0000-0000-0000-000000000000}"/>
  <workbookProtection workbookAlgorithmName="SHA-512" workbookHashValue="8W+lSOyUbQRMfbUDM9dUM0Iyer4XO/sK0HXLCYCuRniXsEbQqR2s9NB0ig5nMCeDcfshsGLJ3r0pw1jzWgdiqg==" workbookSaltValue="uw3l+nHxmW2DAI4saFPC0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B10"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<sst xmlns="http://schemas.openxmlformats.org/spreadsheetml/2006/main" count="236" uniqueCount="120">
  <si>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</si>
  <si>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</si>
  <si>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</si>
  <si>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</si>
  <si>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</si>
  <si>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</si>
  <si>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</si>
  <si>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</si>
  <si>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</si>
  <si>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</si>
  <si>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</si>
  <si>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</si>
  <si>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</si>
  <si>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</si>
  <si>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</si>
  <si>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</si>
  <si>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</si>
  <si>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</si>
  <si>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</si>
  <si>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</si>
  <si>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</si>
  <si>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</si>
  <si>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</si>
  <si>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</si>
  <si>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</si>
  <si>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</si>
  <si>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</si>
  <si>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</si>
  <si>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</si>
  <si>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</si>
  <si>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</si>
  <si>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</si>
  <si>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</si>
  <si>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</si>
  <si>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</si>
  <si>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</si>
  <si>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</si>
  <si>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</si>
  <si>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</si>
  <si>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</si>
  <si>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</si>
  <si>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</si>
  <si>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</si>
  <si>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</si>
  <si>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</si>
  <si>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</si>
  <si>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</si>
  <si>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</si>
  <si>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</si>
  <si>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</si>
  <si>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</si>
  <si>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</si>
  <si>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</si>
  <si>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</si>
  <si>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</si>
  <si>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</si>
  <si>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</si>
  <si>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</si>
  <si>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</si>
  <si>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</si>
  <si>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</si>
  <si>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</si>
  <si>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</si>
  <si>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</si>
  <si>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</si>
  <si>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</si>
  <si>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</si>
  <si>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</si>
  <si>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</si>
  <si>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</si>
  <si>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</si>
  <si>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</si>
  <si>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</si>
  <si>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</si>
  <si>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</si>
  <si>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</si>
  <si>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</si>
  <si>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</si>
  <si>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</si>
  <si>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</si>
  <si>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</si>
  <si>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</si>
  <si>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</si>
  <si>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</si>
  <si>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</si>
  <si>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</si>
  <si>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</si>
  <si>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</si>
  <si>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</si>
  <si>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</si>
  <si>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</si>
  <si>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</si>
  <si>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</si>
  <si>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</si>
  <si>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</si>
  <si>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</si>
  <si>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</si>
  <si>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</si>
  <si>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</si>
  <si>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</si>
  <si>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</si>
  <si>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</si>
  <si>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</si>
  <si>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</si>
  <si>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</si>
  <si>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</si>
  <si>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</si>
  <si>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</si>
  <si>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</si>
  <si>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</si>
  <si>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</si>
  <si>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</si>
  <si>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</si>
  <si>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</si>
  <si>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</si>
  <si>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</si>
  <si>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</si>
  <si>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供用開始から20年程度ということもあり、現時点で管渠について大きな問題は発生していない。
　しかし、処理施設の老朽化は進んでおり、建物や機械設備を中心に修繕や更新を考えていかなければならない。
　現在、農業集落排水処理施設機能診断を経て施設の最適整備構想を策定中である。その策定を受け今後40年処理施設が持つように長寿命化を図って行きたいと考えている。</t>
    <rPh sb="1" eb="3">
      <t>キョウヨウ</t>
    </rPh>
    <rPh sb="3" eb="5">
      <t>カイシ</t>
    </rPh>
    <rPh sb="9" eb="10">
      <t>ネン</t>
    </rPh>
    <rPh sb="10" eb="12">
      <t>テイド</t>
    </rPh>
    <rPh sb="21" eb="24">
      <t>ゲンジテン</t>
    </rPh>
    <rPh sb="25" eb="27">
      <t>カンキョ</t>
    </rPh>
    <rPh sb="31" eb="32">
      <t>オオ</t>
    </rPh>
    <rPh sb="34" eb="36">
      <t>モンダイ</t>
    </rPh>
    <rPh sb="37" eb="39">
      <t>ハッセイ</t>
    </rPh>
    <rPh sb="51" eb="53">
      <t>ショリ</t>
    </rPh>
    <rPh sb="53" eb="55">
      <t>シセツ</t>
    </rPh>
    <rPh sb="56" eb="59">
      <t>ロウキュウカ</t>
    </rPh>
    <rPh sb="60" eb="61">
      <t>スス</t>
    </rPh>
    <rPh sb="66" eb="68">
      <t>タテモノ</t>
    </rPh>
    <rPh sb="69" eb="71">
      <t>キカイ</t>
    </rPh>
    <rPh sb="71" eb="73">
      <t>セツビ</t>
    </rPh>
    <rPh sb="74" eb="76">
      <t>チュウシン</t>
    </rPh>
    <rPh sb="77" eb="79">
      <t>シュウゼン</t>
    </rPh>
    <rPh sb="80" eb="82">
      <t>コウシン</t>
    </rPh>
    <rPh sb="83" eb="84">
      <t>カンガ</t>
    </rPh>
    <rPh sb="99" eb="101">
      <t>ゲンザイ</t>
    </rPh>
    <rPh sb="102" eb="104">
      <t>ノウギョウ</t>
    </rPh>
    <rPh sb="104" eb="106">
      <t>シュウラク</t>
    </rPh>
    <rPh sb="106" eb="108">
      <t>ハイスイ</t>
    </rPh>
    <rPh sb="108" eb="110">
      <t>ショリ</t>
    </rPh>
    <rPh sb="110" eb="112">
      <t>シセツ</t>
    </rPh>
    <rPh sb="112" eb="114">
      <t>キノウ</t>
    </rPh>
    <rPh sb="114" eb="116">
      <t>シンダン</t>
    </rPh>
    <rPh sb="117" eb="118">
      <t>ヘ</t>
    </rPh>
    <rPh sb="119" eb="121">
      <t>シセツ</t>
    </rPh>
    <rPh sb="163" eb="164">
      <t>ハカ</t>
    </rPh>
    <phoneticPr fontId="4"/>
  </si>
  <si>
    <t>　約99％の接続率ではあるが人口規模300人弱の小規模集落であり、人口は減少傾向にある。料金の回収率としては例年あまり変わりはないが、毎年調定額が人口減少分少なくなっている。平成30年度は過年度分の料金回収率が良かった為、収益的収支比率が微増となったが、令和元年度は料金の回収率及び、一般会計からの繰入金も減少したため収益的収支比率も減少している。
　令和元年度は農業集落排水処理施設機能診断業務があり、通常より経費が係っていることから経費回収率は類似団体より低い数値となった。汚水処理原価についても、有収水量はあまり変化がない為、機能診断業務分の経費増によって類似団体より高い数値になっている。
　今後新たに接続する世帯は見込めないものの、接続率については、類似団体より高い数値になっている。しかし利用者数は年々減少している状態にあることから、施設の利用率は今後緩やかに減少していくと考えられる。
　令和６年に処理施設建設時の元金利子の償還が終わるが、令和３年度より公営企業会計に移行する為の起債の借入を３年間行う予定である。</t>
    <rPh sb="1" eb="2">
      <t>ヤク</t>
    </rPh>
    <rPh sb="6" eb="8">
      <t>セツゾク</t>
    </rPh>
    <rPh sb="8" eb="9">
      <t>リツ</t>
    </rPh>
    <rPh sb="14" eb="16">
      <t>ジンコウ</t>
    </rPh>
    <rPh sb="16" eb="18">
      <t>キボ</t>
    </rPh>
    <rPh sb="21" eb="22">
      <t>ニン</t>
    </rPh>
    <rPh sb="22" eb="23">
      <t>ジャク</t>
    </rPh>
    <rPh sb="24" eb="27">
      <t>ショウキボ</t>
    </rPh>
    <rPh sb="27" eb="29">
      <t>シュウラク</t>
    </rPh>
    <rPh sb="33" eb="35">
      <t>ジンコウ</t>
    </rPh>
    <rPh sb="36" eb="38">
      <t>ゲンショウ</t>
    </rPh>
    <rPh sb="38" eb="40">
      <t>ケイコウ</t>
    </rPh>
    <rPh sb="44" eb="46">
      <t>リョウキン</t>
    </rPh>
    <rPh sb="47" eb="49">
      <t>カイシュウ</t>
    </rPh>
    <rPh sb="49" eb="50">
      <t>リツ</t>
    </rPh>
    <rPh sb="54" eb="56">
      <t>レイネン</t>
    </rPh>
    <rPh sb="59" eb="60">
      <t>カ</t>
    </rPh>
    <rPh sb="67" eb="69">
      <t>マイトシ</t>
    </rPh>
    <rPh sb="69" eb="72">
      <t>チョウテイガク</t>
    </rPh>
    <rPh sb="73" eb="75">
      <t>ジンコウ</t>
    </rPh>
    <rPh sb="75" eb="77">
      <t>ゲンショウ</t>
    </rPh>
    <rPh sb="77" eb="78">
      <t>ブン</t>
    </rPh>
    <rPh sb="78" eb="79">
      <t>スク</t>
    </rPh>
    <rPh sb="87" eb="89">
      <t>ヘイセイ</t>
    </rPh>
    <rPh sb="91" eb="93">
      <t>ネンド</t>
    </rPh>
    <rPh sb="94" eb="97">
      <t>カネンド</t>
    </rPh>
    <rPh sb="97" eb="98">
      <t>ブン</t>
    </rPh>
    <rPh sb="99" eb="101">
      <t>リョウキン</t>
    </rPh>
    <rPh sb="101" eb="103">
      <t>カイシュウ</t>
    </rPh>
    <rPh sb="103" eb="104">
      <t>リツ</t>
    </rPh>
    <rPh sb="105" eb="106">
      <t>ヨ</t>
    </rPh>
    <rPh sb="109" eb="110">
      <t>タメ</t>
    </rPh>
    <rPh sb="111" eb="114">
      <t>シュウエキテキ</t>
    </rPh>
    <rPh sb="114" eb="116">
      <t>シュウシ</t>
    </rPh>
    <rPh sb="116" eb="118">
      <t>ヒリツ</t>
    </rPh>
    <rPh sb="119" eb="121">
      <t>ビゾウ</t>
    </rPh>
    <rPh sb="127" eb="129">
      <t>レイワ</t>
    </rPh>
    <rPh sb="129" eb="130">
      <t>ガン</t>
    </rPh>
    <rPh sb="130" eb="131">
      <t>ネン</t>
    </rPh>
    <rPh sb="131" eb="132">
      <t>ド</t>
    </rPh>
    <rPh sb="133" eb="135">
      <t>リョウキン</t>
    </rPh>
    <rPh sb="136" eb="138">
      <t>カイシュウ</t>
    </rPh>
    <rPh sb="138" eb="139">
      <t>リツ</t>
    </rPh>
    <rPh sb="139" eb="140">
      <t>オヨ</t>
    </rPh>
    <rPh sb="142" eb="144">
      <t>イッパン</t>
    </rPh>
    <rPh sb="144" eb="146">
      <t>カイケイ</t>
    </rPh>
    <rPh sb="149" eb="151">
      <t>クリイレ</t>
    </rPh>
    <rPh sb="151" eb="152">
      <t>キン</t>
    </rPh>
    <rPh sb="153" eb="155">
      <t>ゲンショウ</t>
    </rPh>
    <rPh sb="159" eb="166">
      <t>シュウエキテキシュウシヒリツ</t>
    </rPh>
    <rPh sb="167" eb="169">
      <t>ゲンショウ</t>
    </rPh>
    <rPh sb="176" eb="178">
      <t>レイワ</t>
    </rPh>
    <rPh sb="178" eb="179">
      <t>ガン</t>
    </rPh>
    <rPh sb="179" eb="180">
      <t>ネン</t>
    </rPh>
    <rPh sb="180" eb="181">
      <t>ド</t>
    </rPh>
    <rPh sb="182" eb="184">
      <t>ノウギョウ</t>
    </rPh>
    <rPh sb="184" eb="186">
      <t>シュウラク</t>
    </rPh>
    <rPh sb="186" eb="188">
      <t>ハイスイ</t>
    </rPh>
    <rPh sb="188" eb="190">
      <t>ショリ</t>
    </rPh>
    <rPh sb="190" eb="192">
      <t>シセツ</t>
    </rPh>
    <rPh sb="192" eb="194">
      <t>キノウ</t>
    </rPh>
    <rPh sb="194" eb="196">
      <t>シンダン</t>
    </rPh>
    <rPh sb="196" eb="198">
      <t>ギョウム</t>
    </rPh>
    <rPh sb="202" eb="204">
      <t>ツウジョウ</t>
    </rPh>
    <rPh sb="206" eb="208">
      <t>ケイヒ</t>
    </rPh>
    <rPh sb="209" eb="210">
      <t>カカ</t>
    </rPh>
    <rPh sb="218" eb="220">
      <t>ケイヒ</t>
    </rPh>
    <rPh sb="220" eb="222">
      <t>カイシュウ</t>
    </rPh>
    <rPh sb="222" eb="223">
      <t>リツ</t>
    </rPh>
    <rPh sb="224" eb="226">
      <t>ルイジ</t>
    </rPh>
    <rPh sb="226" eb="228">
      <t>ダンタイ</t>
    </rPh>
    <rPh sb="230" eb="231">
      <t>ヒク</t>
    </rPh>
    <rPh sb="232" eb="234">
      <t>スウチ</t>
    </rPh>
    <rPh sb="239" eb="241">
      <t>オスイ</t>
    </rPh>
    <rPh sb="241" eb="243">
      <t>ショリ</t>
    </rPh>
    <rPh sb="243" eb="245">
      <t>ゲンカ</t>
    </rPh>
    <rPh sb="251" eb="253">
      <t>ユウシュウ</t>
    </rPh>
    <rPh sb="253" eb="255">
      <t>スイリョウ</t>
    </rPh>
    <rPh sb="259" eb="261">
      <t>ヘンカ</t>
    </rPh>
    <rPh sb="264" eb="265">
      <t>タメ</t>
    </rPh>
    <rPh sb="266" eb="268">
      <t>キノウ</t>
    </rPh>
    <rPh sb="268" eb="270">
      <t>シンダン</t>
    </rPh>
    <rPh sb="270" eb="272">
      <t>ギョウム</t>
    </rPh>
    <rPh sb="272" eb="273">
      <t>ブン</t>
    </rPh>
    <rPh sb="274" eb="276">
      <t>ケイヒ</t>
    </rPh>
    <rPh sb="276" eb="277">
      <t>ゾウ</t>
    </rPh>
    <rPh sb="281" eb="283">
      <t>ルイジ</t>
    </rPh>
    <rPh sb="283" eb="285">
      <t>ダンタイ</t>
    </rPh>
    <rPh sb="287" eb="288">
      <t>タカ</t>
    </rPh>
    <rPh sb="289" eb="291">
      <t>スウチ</t>
    </rPh>
    <rPh sb="300" eb="302">
      <t>コンゴ</t>
    </rPh>
    <rPh sb="302" eb="303">
      <t>アラ</t>
    </rPh>
    <rPh sb="305" eb="307">
      <t>セツゾク</t>
    </rPh>
    <rPh sb="309" eb="311">
      <t>セタイ</t>
    </rPh>
    <rPh sb="312" eb="314">
      <t>ミコ</t>
    </rPh>
    <rPh sb="321" eb="323">
      <t>セツゾク</t>
    </rPh>
    <rPh sb="323" eb="324">
      <t>リツ</t>
    </rPh>
    <rPh sb="330" eb="332">
      <t>ルイジ</t>
    </rPh>
    <rPh sb="332" eb="334">
      <t>ダンタイ</t>
    </rPh>
    <rPh sb="336" eb="337">
      <t>タカ</t>
    </rPh>
    <rPh sb="338" eb="340">
      <t>スウチ</t>
    </rPh>
    <rPh sb="350" eb="353">
      <t>リヨウシャ</t>
    </rPh>
    <rPh sb="353" eb="354">
      <t>スウ</t>
    </rPh>
    <rPh sb="355" eb="357">
      <t>ネンネン</t>
    </rPh>
    <rPh sb="357" eb="359">
      <t>ゲンショウ</t>
    </rPh>
    <rPh sb="363" eb="365">
      <t>ジョウタイ</t>
    </rPh>
    <rPh sb="373" eb="375">
      <t>シセツ</t>
    </rPh>
    <rPh sb="376" eb="379">
      <t>リヨウリツ</t>
    </rPh>
    <rPh sb="380" eb="382">
      <t>コンゴ</t>
    </rPh>
    <rPh sb="382" eb="383">
      <t>ユル</t>
    </rPh>
    <rPh sb="386" eb="388">
      <t>ゲンショウ</t>
    </rPh>
    <rPh sb="393" eb="394">
      <t>カンガ</t>
    </rPh>
    <rPh sb="401" eb="403">
      <t>レイワ</t>
    </rPh>
    <rPh sb="445" eb="446">
      <t>タメ</t>
    </rPh>
    <phoneticPr fontId="4"/>
  </si>
  <si>
    <t>　小規模集落なので大幅な接続率の増加は見込めず、頭打ちとなっている。また、利用者は年々減少傾向であることから料金収入も緩やかに減少していくことが考えられる。
　今後は農業集落排水施設最適整備構想を策定し処理施設の長寿命化を図っていく予定である。修繕費の平準化のために令和3年度から計画的に施設の修繕を行っていく予定であるが、効率化を図れる機械設備等あれば積極的に導入し、維持管理費の削減に努めて行きたい。維持管理費の削減を図るとともに健全な事業経営のための料金改定も視野に入れていかなければならないと考えている。
　</t>
    <rPh sb="1" eb="4">
      <t>ショウキボ</t>
    </rPh>
    <rPh sb="4" eb="6">
      <t>シュウラク</t>
    </rPh>
    <rPh sb="9" eb="11">
      <t>オオハバ</t>
    </rPh>
    <rPh sb="12" eb="14">
      <t>セツゾク</t>
    </rPh>
    <rPh sb="14" eb="15">
      <t>リツ</t>
    </rPh>
    <rPh sb="16" eb="18">
      <t>ゾウカ</t>
    </rPh>
    <rPh sb="19" eb="21">
      <t>ミコ</t>
    </rPh>
    <rPh sb="24" eb="26">
      <t>アタマウ</t>
    </rPh>
    <rPh sb="37" eb="40">
      <t>リヨウシャ</t>
    </rPh>
    <rPh sb="41" eb="43">
      <t>ネンネン</t>
    </rPh>
    <rPh sb="43" eb="45">
      <t>ゲンショウ</t>
    </rPh>
    <rPh sb="45" eb="47">
      <t>ケイコウ</t>
    </rPh>
    <rPh sb="54" eb="56">
      <t>リョウキン</t>
    </rPh>
    <rPh sb="56" eb="58">
      <t>シュウニュウ</t>
    </rPh>
    <rPh sb="59" eb="60">
      <t>ユル</t>
    </rPh>
    <rPh sb="63" eb="65">
      <t>ゲンショウ</t>
    </rPh>
    <rPh sb="72" eb="73">
      <t>カンガ</t>
    </rPh>
    <rPh sb="80" eb="82">
      <t>コンゴ</t>
    </rPh>
    <rPh sb="83" eb="85">
      <t>ノウギョウ</t>
    </rPh>
    <rPh sb="85" eb="87">
      <t>シュウラク</t>
    </rPh>
    <rPh sb="87" eb="89">
      <t>ハイスイ</t>
    </rPh>
    <rPh sb="89" eb="91">
      <t>シセツ</t>
    </rPh>
    <rPh sb="111" eb="112">
      <t>ハカ</t>
    </rPh>
    <rPh sb="166" eb="167">
      <t>ハカ</t>
    </rPh>
    <rPh sb="230" eb="232">
      <t>カイテイ</t>
    </rPh>
    <rPh sb="233" eb="235">
      <t>シヤ</t>
    </rPh>
    <rPh sb="236" eb="237">
      <t>イ</t>
    </rPh>
    <rPh sb="250" eb="251">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</si>
</sst>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3A1-4A91-B6B4-C471BA2CE07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63A1-4A91-B6B4-C471BA2CE07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50</c:v>
                </c:pt>
                <c:pt idx="1">
                  <c:v>56.49</c:v>
                </c:pt>
                <c:pt idx="2">
                  <c:v>43.51</c:v>
                </c:pt>
                <c:pt idx="3">
                  <c:v>43.51</c:v>
                </c:pt>
                <c:pt idx="4">
                  <c:v>48.7</c:v>
                </c:pt>
              </c:numCache>
            </c:numRef>
          </c:val>
          <c:extLst>
            <c:ext xmlns:c16="http://schemas.microsoft.com/office/drawing/2014/chart" uri="{C3380CC4-5D6E-409C-BE32-E72D297353CC}">
              <c16:uniqueId val="{00000000-A046-4EB6-BB5D-E990EF2990C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A046-4EB6-BB5D-E990EF2990C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97.69</c:v>
                </c:pt>
                <c:pt idx="1">
                  <c:v>97.66</c:v>
                </c:pt>
                <c:pt idx="2">
                  <c:v>97.61</c:v>
                </c:pt>
                <c:pt idx="3">
                  <c:v>97.87</c:v>
                </c:pt>
                <c:pt idx="4">
                  <c:v>98.09</c:v>
                </c:pt>
              </c:numCache>
            </c:numRef>
          </c:val>
          <c:extLst>
            <c:ext xmlns:c16="http://schemas.microsoft.com/office/drawing/2014/chart" uri="{C3380CC4-5D6E-409C-BE32-E72D297353CC}">
              <c16:uniqueId val="{00000000-ED10-431E-8496-19A469828F4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ED10-431E-8496-19A469828F4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95.38</c:v>
                </c:pt>
                <c:pt idx="1">
                  <c:v>87.52</c:v>
                </c:pt>
                <c:pt idx="2">
                  <c:v>98.88</c:v>
                </c:pt>
                <c:pt idx="3">
                  <c:v>104.42</c:v>
                </c:pt>
                <c:pt idx="4">
                  <c:v>89.44</c:v>
                </c:pt>
              </c:numCache>
            </c:numRef>
          </c:val>
          <c:extLst>
            <c:ext xmlns:c16="http://schemas.microsoft.com/office/drawing/2014/chart" uri="{C3380CC4-5D6E-409C-BE32-E72D297353CC}">
              <c16:uniqueId val="{00000000-D9B0-43F7-9885-82B7E9B272B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9B0-43F7-9885-82B7E9B272B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223-4C6A-867A-35860CCA23B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23-4C6A-867A-35860CCA23B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1D8-4F41-825B-A01A3E8BAF9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1D8-4F41-825B-A01A3E8BAF9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F0-4EF9-B3FC-24E8DC672E9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F0-4EF9-B3FC-24E8DC672E9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25D-429A-A876-10E1161E005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25D-429A-A876-10E1161E005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formatCode="#,##0.00;&quot;△&quot;#,##0.00;&quot;-&quot;">
                  <c:v>544.21</c:v>
                </c:pt>
                <c:pt idx="1">
                  <c:v>0</c:v>
                </c:pt>
                <c:pt idx="2">
                  <c:v>0</c:v>
                </c:pt>
                <c:pt idx="3">
                  <c:v>0</c:v>
                </c:pt>
                <c:pt idx="4">
                  <c:v>0</c:v>
                </c:pt>
              </c:numCache>
            </c:numRef>
          </c:val>
          <c:extLst>
            <c:ext xmlns:c16="http://schemas.microsoft.com/office/drawing/2014/chart" uri="{C3380CC4-5D6E-409C-BE32-E72D297353CC}">
              <c16:uniqueId val="{00000000-FFD7-44F8-B290-6AD43138AA4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FFD7-44F8-B290-6AD43138AA4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43.9</c:v>
                </c:pt>
                <c:pt idx="1">
                  <c:v>39.130000000000003</c:v>
                </c:pt>
                <c:pt idx="2">
                  <c:v>53.03</c:v>
                </c:pt>
                <c:pt idx="3">
                  <c:v>78.22</c:v>
                </c:pt>
                <c:pt idx="4">
                  <c:v>46.13</c:v>
                </c:pt>
              </c:numCache>
            </c:numRef>
          </c:val>
          <c:extLst>
            <c:ext xmlns:c16="http://schemas.microsoft.com/office/drawing/2014/chart" uri="{C3380CC4-5D6E-409C-BE32-E72D297353CC}">
              <c16:uniqueId val="{00000000-A97D-4EEA-892B-6EE77FA4C18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A97D-4EEA-892B-6EE77FA4C18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329.8</c:v>
                </c:pt>
                <c:pt idx="1">
                  <c:v>334.64</c:v>
                </c:pt>
                <c:pt idx="2">
                  <c:v>270.70999999999998</c:v>
                </c:pt>
                <c:pt idx="3">
                  <c:v>174.43</c:v>
                </c:pt>
                <c:pt idx="4">
                  <c:v>303.38</c:v>
                </c:pt>
              </c:numCache>
            </c:numRef>
          </c:val>
          <c:extLst>
            <c:ext xmlns:c16="http://schemas.microsoft.com/office/drawing/2014/chart" uri="{C3380CC4-5D6E-409C-BE32-E72D297353CC}">
              <c16:uniqueId val="{00000000-FF64-447B-82F7-555A367436E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FF64-447B-82F7-555A367436E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6"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最上町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8477</v>
      </c>
      <c r="AM8" s="51"/>
      <c r="AN8" s="51"/>
      <c r="AO8" s="51"/>
      <c r="AP8" s="51"/>
      <c r="AQ8" s="51"/>
      <c r="AR8" s="51"/>
      <c r="AS8" s="51"/>
      <c r="AT8" s="46">
        <f>データ!T6</f>
        <v>330.37</v>
      </c>
      <c r="AU8" s="46"/>
      <c r="AV8" s="46"/>
      <c r="AW8" s="46"/>
      <c r="AX8" s="46"/>
      <c r="AY8" s="46"/>
      <c r="AZ8" s="46"/>
      <c r="BA8" s="46"/>
      <c r="BB8" s="46">
        <f>データ!U6</f>
        <v>25.66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3.74</v>
      </c>
      <c r="Q10" s="46"/>
      <c r="R10" s="46"/>
      <c r="S10" s="46"/>
      <c r="T10" s="46"/>
      <c r="U10" s="46"/>
      <c r="V10" s="46"/>
      <c r="W10" s="46">
        <f>データ!Q6</f>
        <v>87.52</v>
      </c>
      <c r="X10" s="46"/>
      <c r="Y10" s="46"/>
      <c r="Z10" s="46"/>
      <c r="AA10" s="46"/>
      <c r="AB10" s="46"/>
      <c r="AC10" s="46"/>
      <c r="AD10" s="51">
        <f>データ!R6</f>
        <v>3020</v>
      </c>
      <c r="AE10" s="51"/>
      <c r="AF10" s="51"/>
      <c r="AG10" s="51"/>
      <c r="AH10" s="51"/>
      <c r="AI10" s="51"/>
      <c r="AJ10" s="51"/>
      <c r="AK10" s="2"/>
      <c r="AL10" s="51">
        <f>データ!V6</f>
        <v>314</v>
      </c>
      <c r="AM10" s="51"/>
      <c r="AN10" s="51"/>
      <c r="AO10" s="51"/>
      <c r="AP10" s="51"/>
      <c r="AQ10" s="51"/>
      <c r="AR10" s="51"/>
      <c r="AS10" s="51"/>
      <c r="AT10" s="46">
        <f>データ!W6</f>
        <v>0.13</v>
      </c>
      <c r="AU10" s="46"/>
      <c r="AV10" s="46"/>
      <c r="AW10" s="46"/>
      <c r="AX10" s="46"/>
      <c r="AY10" s="46"/>
      <c r="AZ10" s="46"/>
      <c r="BA10" s="46"/>
      <c r="BB10" s="46">
        <f>データ!X6</f>
        <v>2415.38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Pdj1C6AXmTcp/h3HV6ntj/3Qnl86M3ybrayEQlO1tEK4P4u0il2KW6uKz329G3+3mRBkD3B+jqyHnYqNqw4qcA==" saltValue="U6kLS6SyYGrCkbEZxW+3s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63622</v>
      </c>
      <c r="D6" s="33">
        <f t="shared" si="3"/>
        <v>47</v>
      </c>
      <c r="E6" s="33">
        <f t="shared" si="3"/>
        <v>17</v>
      </c>
      <c r="F6" s="33">
        <f t="shared" si="3"/>
        <v>5</v>
      </c>
      <c r="G6" s="33">
        <f t="shared" si="3"/>
        <v>0</v>
      </c>
      <c r="H6" s="33" t="str">
        <f t="shared" si="3"/>
        <v>山形県　最上町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3.74</v>
      </c>
      <c r="Q6" s="34">
        <f t="shared" si="3"/>
        <v>87.52</v>
      </c>
      <c r="R6" s="34">
        <f t="shared" si="3"/>
        <v>3020</v>
      </c>
      <c r="S6" s="34">
        <f t="shared" si="3"/>
        <v>8477</v>
      </c>
      <c r="T6" s="34">
        <f t="shared" si="3"/>
        <v>330.37</v>
      </c>
      <c r="U6" s="34">
        <f t="shared" si="3"/>
        <v>25.66</v>
      </c>
      <c r="V6" s="34">
        <f t="shared" si="3"/>
        <v>314</v>
      </c>
      <c r="W6" s="34">
        <f t="shared" si="3"/>
        <v>0.13</v>
      </c>
      <c r="X6" s="34">
        <f t="shared" si="3"/>
        <v>2415.38</v>
      </c>
      <c r="Y6" s="35">
        <f>IF(Y7="",NA(),Y7)</f>
        <v>95.38</v>
      </c>
      <c r="Z6" s="35">
        <f t="shared" ref="Z6:AH6" si="4">IF(Z7="",NA(),Z7)</f>
        <v>87.52</v>
      </c>
      <c r="AA6" s="35">
        <f t="shared" si="4"/>
        <v>98.88</v>
      </c>
      <c r="AB6" s="35">
        <f t="shared" si="4"/>
        <v>104.42</v>
      </c>
      <c r="AC6" s="35">
        <f t="shared" si="4"/>
        <v>89.44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544.21</v>
      </c>
      <c r="BG6" s="34">
        <f t="shared" ref="BG6:BO6" si="7">IF(BG7="",NA(),BG7)</f>
        <v>0</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43.9</v>
      </c>
      <c r="BR6" s="35">
        <f t="shared" ref="BR6:BZ6" si="8">IF(BR7="",NA(),BR7)</f>
        <v>39.130000000000003</v>
      </c>
      <c r="BS6" s="35">
        <f t="shared" si="8"/>
        <v>53.03</v>
      </c>
      <c r="BT6" s="35">
        <f t="shared" si="8"/>
        <v>78.22</v>
      </c>
      <c r="BU6" s="35">
        <f t="shared" si="8"/>
        <v>46.13</v>
      </c>
      <c r="BV6" s="35">
        <f t="shared" si="8"/>
        <v>52.19</v>
      </c>
      <c r="BW6" s="35">
        <f t="shared" si="8"/>
        <v>55.32</v>
      </c>
      <c r="BX6" s="35">
        <f t="shared" si="8"/>
        <v>59.8</v>
      </c>
      <c r="BY6" s="35">
        <f t="shared" si="8"/>
        <v>57.77</v>
      </c>
      <c r="BZ6" s="35">
        <f t="shared" si="8"/>
        <v>57.31</v>
      </c>
      <c r="CA6" s="34" t="str">
        <f>IF(CA7="","",IF(CA7="-","【-】","【"&amp;SUBSTITUTE(TEXT(CA7,"#,##0.00"),"-","△")&amp;"】"))</f>
        <v>【59.59】</v>
      </c>
      <c r="CB6" s="35">
        <f>IF(CB7="",NA(),CB7)</f>
        <v>329.8</v>
      </c>
      <c r="CC6" s="35">
        <f t="shared" ref="CC6:CK6" si="9">IF(CC7="",NA(),CC7)</f>
        <v>334.64</v>
      </c>
      <c r="CD6" s="35">
        <f t="shared" si="9"/>
        <v>270.70999999999998</v>
      </c>
      <c r="CE6" s="35">
        <f t="shared" si="9"/>
        <v>174.43</v>
      </c>
      <c r="CF6" s="35">
        <f t="shared" si="9"/>
        <v>303.38</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50</v>
      </c>
      <c r="CN6" s="35">
        <f t="shared" ref="CN6:CV6" si="10">IF(CN7="",NA(),CN7)</f>
        <v>56.49</v>
      </c>
      <c r="CO6" s="35">
        <f t="shared" si="10"/>
        <v>43.51</v>
      </c>
      <c r="CP6" s="35">
        <f t="shared" si="10"/>
        <v>43.51</v>
      </c>
      <c r="CQ6" s="35">
        <f t="shared" si="10"/>
        <v>48.7</v>
      </c>
      <c r="CR6" s="35">
        <f t="shared" si="10"/>
        <v>52.31</v>
      </c>
      <c r="CS6" s="35">
        <f t="shared" si="10"/>
        <v>60.65</v>
      </c>
      <c r="CT6" s="35">
        <f t="shared" si="10"/>
        <v>51.75</v>
      </c>
      <c r="CU6" s="35">
        <f t="shared" si="10"/>
        <v>50.68</v>
      </c>
      <c r="CV6" s="35">
        <f t="shared" si="10"/>
        <v>50.14</v>
      </c>
      <c r="CW6" s="34" t="str">
        <f>IF(CW7="","",IF(CW7="-","【-】","【"&amp;SUBSTITUTE(TEXT(CW7,"#,##0.00"),"-","△")&amp;"】"))</f>
        <v>【51.30】</v>
      </c>
      <c r="CX6" s="35">
        <f>IF(CX7="",NA(),CX7)</f>
        <v>97.69</v>
      </c>
      <c r="CY6" s="35">
        <f t="shared" ref="CY6:DG6" si="11">IF(CY7="",NA(),CY7)</f>
        <v>97.66</v>
      </c>
      <c r="CZ6" s="35">
        <f t="shared" si="11"/>
        <v>97.61</v>
      </c>
      <c r="DA6" s="35">
        <f t="shared" si="11"/>
        <v>97.87</v>
      </c>
      <c r="DB6" s="35">
        <f t="shared" si="11"/>
        <v>98.09</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63622</v>
      </c>
      <c r="D7" s="37">
        <v>47</v>
      </c>
      <c r="E7" s="37">
        <v>17</v>
      </c>
      <c r="F7" s="37">
        <v>5</v>
      </c>
      <c r="G7" s="37">
        <v>0</v>
      </c>
      <c r="H7" s="37" t="s">
        <v>98</v>
      </c>
      <c r="I7" s="37" t="s">
        <v>99</v>
      </c>
      <c r="J7" s="37" t="s">
        <v>100</v>
      </c>
      <c r="K7" s="37" t="s">
        <v>101</v>
      </c>
      <c r="L7" s="37" t="s">
        <v>102</v>
      </c>
      <c r="M7" s="37" t="s">
        <v>103</v>
      </c>
      <c r="N7" s="38" t="s">
        <v>104</v>
      </c>
      <c r="O7" s="38" t="s">
        <v>105</v>
      </c>
      <c r="P7" s="38">
        <v>3.74</v>
      </c>
      <c r="Q7" s="38">
        <v>87.52</v>
      </c>
      <c r="R7" s="38">
        <v>3020</v>
      </c>
      <c r="S7" s="38">
        <v>8477</v>
      </c>
      <c r="T7" s="38">
        <v>330.37</v>
      </c>
      <c r="U7" s="38">
        <v>25.66</v>
      </c>
      <c r="V7" s="38">
        <v>314</v>
      </c>
      <c r="W7" s="38">
        <v>0.13</v>
      </c>
      <c r="X7" s="38">
        <v>2415.38</v>
      </c>
      <c r="Y7" s="38">
        <v>95.38</v>
      </c>
      <c r="Z7" s="38">
        <v>87.52</v>
      </c>
      <c r="AA7" s="38">
        <v>98.88</v>
      </c>
      <c r="AB7" s="38">
        <v>104.42</v>
      </c>
      <c r="AC7" s="38">
        <v>89.44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544.21</v>
      </c>
      <c r="BG7" s="38">
        <v>0</v>
      </c>
      <c r="BH7" s="38">
        <v>0</v>
      </c>
      <c r="BI7" s="38">
        <v>0</v>
      </c>
      <c r="BJ7" s="38">
        <v>0</v>
      </c>
      <c r="BK7" s="38">
        <v>1081.8</v>
      </c>
      <c r="BL7" s="38">
        <v>974.93</v>
      </c>
      <c r="BM7" s="38">
        <v>855.8</v>
      </c>
      <c r="BN7" s="38">
        <v>789.46</v>
      </c>
      <c r="BO7" s="38">
        <v>826.83</v>
      </c>
      <c r="BP7" s="38">
        <v>765.47</v>
      </c>
      <c r="BQ7" s="38">
        <v>43.9</v>
      </c>
      <c r="BR7" s="38">
        <v>39.130000000000003</v>
      </c>
      <c r="BS7" s="38">
        <v>53.03</v>
      </c>
      <c r="BT7" s="38">
        <v>78.22</v>
      </c>
      <c r="BU7" s="38">
        <v>46.13</v>
      </c>
      <c r="BV7" s="38">
        <v>52.19</v>
      </c>
      <c r="BW7" s="38">
        <v>55.32</v>
      </c>
      <c r="BX7" s="38">
        <v>59.8</v>
      </c>
      <c r="BY7" s="38">
        <v>57.77</v>
      </c>
      <c r="BZ7" s="38">
        <v>57.31</v>
      </c>
      <c r="CA7" s="38">
        <v>59.59</v>
      </c>
      <c r="CB7" s="38">
        <v>329.8</v>
      </c>
      <c r="CC7" s="38">
        <v>334.64</v>
      </c>
      <c r="CD7" s="38">
        <v>270.70999999999998</v>
      </c>
      <c r="CE7" s="38">
        <v>174.43</v>
      </c>
      <c r="CF7" s="38">
        <v>303.38</v>
      </c>
      <c r="CG7" s="38">
        <v>296.14</v>
      </c>
      <c r="CH7" s="38">
        <v>283.17</v>
      </c>
      <c r="CI7" s="38">
        <v>263.76</v>
      </c>
      <c r="CJ7" s="38">
        <v>274.35000000000002</v>
      </c>
      <c r="CK7" s="38">
        <v>273.52</v>
      </c>
      <c r="CL7" s="38">
        <v>257.86</v>
      </c>
      <c r="CM7" s="38">
        <v>50</v>
      </c>
      <c r="CN7" s="38">
        <v>56.49</v>
      </c>
      <c r="CO7" s="38">
        <v>43.51</v>
      </c>
      <c r="CP7" s="38">
        <v>43.51</v>
      </c>
      <c r="CQ7" s="38">
        <v>48.7</v>
      </c>
      <c r="CR7" s="38">
        <v>52.31</v>
      </c>
      <c r="CS7" s="38">
        <v>60.65</v>
      </c>
      <c r="CT7" s="38">
        <v>51.75</v>
      </c>
      <c r="CU7" s="38">
        <v>50.68</v>
      </c>
      <c r="CV7" s="38">
        <v>50.14</v>
      </c>
      <c r="CW7" s="38">
        <v>51.3</v>
      </c>
      <c r="CX7" s="38">
        <v>97.69</v>
      </c>
      <c r="CY7" s="38">
        <v>97.66</v>
      </c>
      <c r="CZ7" s="38">
        <v>97.61</v>
      </c>
      <c r="DA7" s="38">
        <v>97.87</v>
      </c>
      <c r="DB7" s="38">
        <v>98.09</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R0212-54</cp:lastModifiedBy>
  <cp:lastPrinted>2021-01-26T23:58:06Z</cp:lastPrinted>
  <dcterms:created xsi:type="dcterms:W3CDTF">2020-12-04T03:00:29Z</dcterms:created>
  <dcterms:modified xsi:type="dcterms:W3CDTF">2021-01-27T07:19:07Z</dcterms:modified>
  <cp:category/>
</cp:coreProperties>
</file>