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m_matumoto\Desktop\調査物未提出分\R03,01,15 ●【市町村課：締切125(月)】公営企業に係る「経営比較分析表」（R01年度決算）の分析等について（依頼）\提出\"/>
    </mc:Choice>
  </mc:AlternateContent>
  <xr:revisionPtr revIDLastSave="0" documentId="13_ncr:1_{060DD051-FDE1-4D3B-B92B-9943C3247225}" xr6:coauthVersionLast="46" xr6:coauthVersionMax="46" xr10:uidLastSave="{00000000-0000-0000-0000-000000000000}"/>
  <workbookProtection workbookAlgorithmName="SHA-512" workbookHashValue="zHLE6mcLN3vamR2074olxpq9V7J6dDnMsgwTrVQNCxWMRqcjSjiMUNpW+Xx5GvSVNo7R1puBuPTvDcQbNYgtVA==" workbookSaltValue="EL6qj1DugpLvuN2j4idEZg=="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T6" i="5"/>
  <c r="S6" i="5"/>
  <c r="R6" i="5"/>
  <c r="Q6" i="5"/>
  <c r="W10" i="4" s="1"/>
  <c r="P6" i="5"/>
  <c r="P10" i="4" s="1"/>
  <c r="O6" i="5"/>
  <c r="I10" i="4" s="1"/>
  <c r="N6" i="5"/>
  <c r="M6" i="5"/>
  <c r="L6" i="5"/>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I85" i="4"/>
  <c r="H85" i="4"/>
  <c r="E85" i="4"/>
  <c r="AT10" i="4"/>
  <c r="AL10" i="4"/>
  <c r="B10" i="4"/>
  <c r="BB8" i="4"/>
  <c r="AT8" i="4"/>
  <c r="AL8" i="4"/>
  <c r="AD8" i="4"/>
  <c r="W8" i="4"/>
  <c r="I8" i="4"/>
  <c r="B8" i="4"/>
  <c r="B6" i="4"/>
</calcChain>
</file>

<file path=xl/sharedStrings.xml><?xml version="1.0" encoding="utf-8"?>
<sst xmlns="http://schemas.openxmlformats.org/spreadsheetml/2006/main" count="272" uniqueCount="114">
  <si>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</si>
  <si>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</si>
  <si>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</si>
  <si>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</si>
  <si>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</si>
  <si>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</si>
  <si>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</si>
  <si>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</si>
  <si>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</si>
  <si>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</si>
  <si>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</si>
  <si>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</si>
  <si>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</si>
  <si>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</si>
  <si>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</si>
  <si>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</si>
  <si>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</si>
  <si>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</si>
  <si>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</si>
  <si>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</si>
  <si>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</si>
  <si>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</si>
  <si>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</si>
  <si>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</si>
  <si>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</si>
  <si>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</si>
  <si>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</si>
  <si>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</si>
  <si>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</si>
  <si>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</si>
  <si>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</si>
  <si>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</si>
  <si>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</si>
  <si>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</si>
  <si>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</si>
  <si>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</si>
  <si>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</si>
  <si>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</si>
  <si>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</si>
  <si>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</si>
  <si>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</si>
  <si>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</si>
  <si>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</si>
  <si>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</si>
  <si>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</si>
  <si>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</si>
  <si>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</si>
  <si>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</si>
  <si>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</si>
  <si>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</si>
  <si>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</si>
  <si>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</si>
  <si>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</si>
  <si>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</si>
  <si>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</si>
  <si>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</si>
  <si>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</si>
  <si>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</si>
  <si>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</si>
  <si>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</si>
  <si>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</si>
  <si>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</si>
  <si>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</si>
  <si>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</si>
  <si>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</si>
  <si>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</si>
  <si>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</si>
  <si>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</si>
  <si>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</si>
  <si>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</si>
  <si>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</si>
  <si>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</si>
  <si>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</si>
  <si>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</si>
  <si>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</si>
  <si>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</si>
  <si>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</si>
  <si>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</si>
  <si>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</si>
  <si>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</si>
  <si>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</si>
  <si>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</si>
  <si>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</si>
  <si>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</si>
  <si>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</si>
  <si>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</si>
  <si>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</si>
  <si>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</si>
  <si>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</si>
  <si>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</si>
  <si>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</si>
  <si>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</si>
  <si>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</si>
  <si>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舟形町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</si>
  <si>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</si>
  <si>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</si>
  <si>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</si>
  <si>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</si>
  <si>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</si>
  <si>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</si>
  <si>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</si>
  <si>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</si>
  <si>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</si>
  <si>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</si>
  <si>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</si>
  <si>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</si>
  <si>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</si>
  <si>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</si>
  <si>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</si>
  <si>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</si>
  <si>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</si>
  <si>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
　給水収益は前年度比1.7％の減収であったが、減価償却費の減により支出が減少したため比率が上がった。業務の合理化による支出削減はあまり期待できないため、施設の長寿命化を目指し計画的な整備補修でコスト縮減を図る。
②累積欠損金比率
　減価償却費の影響が大きい。
④企業債残高対給水収益比率
　企業債残高が高い要因は、下水道整備に併せ老朽管の布設替費用を投資したためである。
⑤料金回収率
　減価償却費の影響が極めて大きい。
⑥給水原価
　減価償却費の影響が極めて大きい。</t>
    <rPh sb="1" eb="3">
      <t>ケイジョウ</t>
    </rPh>
    <rPh sb="3" eb="5">
      <t>シュウシ</t>
    </rPh>
    <rPh sb="5" eb="7">
      <t>ヒリツ</t>
    </rPh>
    <rPh sb="9" eb="11">
      <t>キュウスイ</t>
    </rPh>
    <rPh sb="11" eb="13">
      <t>シュウエキ</t>
    </rPh>
    <rPh sb="14" eb="18">
      <t>ゼンネンドヒ</t>
    </rPh>
    <rPh sb="23" eb="25">
      <t>ゲンシュウ</t>
    </rPh>
    <rPh sb="31" eb="33">
      <t>ゲンカ</t>
    </rPh>
    <rPh sb="33" eb="35">
      <t>ショウキャク</t>
    </rPh>
    <rPh sb="35" eb="36">
      <t>ヒ</t>
    </rPh>
    <rPh sb="37" eb="38">
      <t>ゲン</t>
    </rPh>
    <rPh sb="41" eb="43">
      <t>シシュツ</t>
    </rPh>
    <rPh sb="44" eb="46">
      <t>ゲンショウ</t>
    </rPh>
    <rPh sb="50" eb="52">
      <t>ヒリツ</t>
    </rPh>
    <rPh sb="53" eb="54">
      <t>ア</t>
    </rPh>
    <rPh sb="58" eb="60">
      <t>ギョウム</t>
    </rPh>
    <rPh sb="61" eb="64">
      <t>ゴウリカ</t>
    </rPh>
    <rPh sb="67" eb="69">
      <t>シシュツ</t>
    </rPh>
    <rPh sb="69" eb="71">
      <t>サクゲン</t>
    </rPh>
    <rPh sb="75" eb="77">
      <t>キタイ</t>
    </rPh>
    <rPh sb="84" eb="86">
      <t>シセツ</t>
    </rPh>
    <rPh sb="87" eb="91">
      <t>チョウジュミョウカ</t>
    </rPh>
    <rPh sb="92" eb="94">
      <t>メザ</t>
    </rPh>
    <rPh sb="95" eb="98">
      <t>ケイカクテキ</t>
    </rPh>
    <rPh sb="99" eb="101">
      <t>セイビ</t>
    </rPh>
    <rPh sb="101" eb="103">
      <t>ホシュウ</t>
    </rPh>
    <rPh sb="107" eb="109">
      <t>シュクゲン</t>
    </rPh>
    <rPh sb="110" eb="111">
      <t>ハカ</t>
    </rPh>
    <rPh sb="115" eb="117">
      <t>ルイセキ</t>
    </rPh>
    <rPh sb="117" eb="119">
      <t>ケッソン</t>
    </rPh>
    <rPh sb="119" eb="120">
      <t>キン</t>
    </rPh>
    <rPh sb="120" eb="122">
      <t>ヒリツ</t>
    </rPh>
    <rPh sb="124" eb="126">
      <t>ゲンカ</t>
    </rPh>
    <rPh sb="126" eb="128">
      <t>ショウキャク</t>
    </rPh>
    <rPh sb="128" eb="129">
      <t>ヒ</t>
    </rPh>
    <rPh sb="130" eb="132">
      <t>エイキョウ</t>
    </rPh>
    <rPh sb="133" eb="134">
      <t>オオ</t>
    </rPh>
    <rPh sb="139" eb="141">
      <t>キギョウ</t>
    </rPh>
    <rPh sb="141" eb="142">
      <t>サイ</t>
    </rPh>
    <rPh sb="142" eb="144">
      <t>ザンダカ</t>
    </rPh>
    <rPh sb="144" eb="145">
      <t>タイ</t>
    </rPh>
    <rPh sb="145" eb="147">
      <t>キュウスイ</t>
    </rPh>
    <rPh sb="147" eb="149">
      <t>シュウエキ</t>
    </rPh>
    <rPh sb="149" eb="151">
      <t>ヒリツ</t>
    </rPh>
    <rPh sb="153" eb="155">
      <t>キギョウ</t>
    </rPh>
    <rPh sb="155" eb="156">
      <t>サイ</t>
    </rPh>
    <rPh sb="156" eb="158">
      <t>ザンダカ</t>
    </rPh>
    <rPh sb="159" eb="160">
      <t>タカ</t>
    </rPh>
    <rPh sb="161" eb="163">
      <t>ヨウイン</t>
    </rPh>
    <rPh sb="165" eb="168">
      <t>ゲスイドウ</t>
    </rPh>
    <rPh sb="168" eb="170">
      <t>セイビ</t>
    </rPh>
    <rPh sb="171" eb="172">
      <t>アワ</t>
    </rPh>
    <rPh sb="173" eb="175">
      <t>ロウキュウ</t>
    </rPh>
    <rPh sb="175" eb="176">
      <t>カン</t>
    </rPh>
    <rPh sb="177" eb="180">
      <t>フセツガ</t>
    </rPh>
    <rPh sb="180" eb="182">
      <t>ヒヨウ</t>
    </rPh>
    <rPh sb="183" eb="185">
      <t>トウシ</t>
    </rPh>
    <rPh sb="195" eb="197">
      <t>リョウキン</t>
    </rPh>
    <rPh sb="197" eb="199">
      <t>カイシュウ</t>
    </rPh>
    <rPh sb="199" eb="200">
      <t>リツ</t>
    </rPh>
    <rPh sb="202" eb="204">
      <t>ゲンカ</t>
    </rPh>
    <rPh sb="204" eb="206">
      <t>ショウキャク</t>
    </rPh>
    <rPh sb="206" eb="207">
      <t>ヒ</t>
    </rPh>
    <rPh sb="208" eb="210">
      <t>エイキョウ</t>
    </rPh>
    <rPh sb="211" eb="212">
      <t>キワ</t>
    </rPh>
    <rPh sb="214" eb="215">
      <t>オオ</t>
    </rPh>
    <rPh sb="220" eb="222">
      <t>キュウスイ</t>
    </rPh>
    <rPh sb="222" eb="224">
      <t>ゲンカ</t>
    </rPh>
    <rPh sb="226" eb="228">
      <t>ゲンカ</t>
    </rPh>
    <rPh sb="228" eb="230">
      <t>ショウキャク</t>
    </rPh>
    <rPh sb="230" eb="231">
      <t>ヒ</t>
    </rPh>
    <rPh sb="232" eb="234">
      <t>エイキョウ</t>
    </rPh>
    <rPh sb="235" eb="236">
      <t>キワ</t>
    </rPh>
    <rPh sb="238" eb="239">
      <t>オオ</t>
    </rPh>
    <phoneticPr fontId="4"/>
  </si>
  <si>
    <t>　人口減少による給水収益の減少や管路等設備の更新による経費の増加が見込まれる。料金見直しの検討や経費抑制を図り健全な事業運営を目指していく。</t>
    <rPh sb="1" eb="3">
      <t>ジンコウ</t>
    </rPh>
    <rPh sb="3" eb="5">
      <t>ゲンショウ</t>
    </rPh>
    <rPh sb="8" eb="10">
      <t>キュウスイ</t>
    </rPh>
    <rPh sb="10" eb="12">
      <t>シュウエキ</t>
    </rPh>
    <rPh sb="13" eb="15">
      <t>ゲンショウ</t>
    </rPh>
    <rPh sb="16" eb="18">
      <t>カンロ</t>
    </rPh>
    <rPh sb="18" eb="19">
      <t>トウ</t>
    </rPh>
    <rPh sb="19" eb="21">
      <t>セツビ</t>
    </rPh>
    <rPh sb="22" eb="24">
      <t>コウシン</t>
    </rPh>
    <rPh sb="27" eb="29">
      <t>ケイヒ</t>
    </rPh>
    <rPh sb="30" eb="32">
      <t>ゾウカ</t>
    </rPh>
    <rPh sb="33" eb="35">
      <t>ミコ</t>
    </rPh>
    <rPh sb="39" eb="41">
      <t>リョウキン</t>
    </rPh>
    <rPh sb="41" eb="43">
      <t>ミナオ</t>
    </rPh>
    <rPh sb="45" eb="47">
      <t>ケントウ</t>
    </rPh>
    <rPh sb="48" eb="50">
      <t>ケイヒ</t>
    </rPh>
    <rPh sb="50" eb="52">
      <t>ヨクセイ</t>
    </rPh>
    <rPh sb="53" eb="54">
      <t>ハカ</t>
    </rPh>
    <rPh sb="55" eb="57">
      <t>ケンゼン</t>
    </rPh>
    <rPh sb="58" eb="60">
      <t>ジギョウ</t>
    </rPh>
    <rPh sb="60" eb="62">
      <t>ウンエイ</t>
    </rPh>
    <rPh sb="63" eb="65">
      <t>メザ</t>
    </rPh>
    <phoneticPr fontId="4"/>
  </si>
  <si>
    <t>　耐用年数経過した管は無く更新はまだ先になるが、耐用年数を基準にして耐震管へ順次更新していく考えである。</t>
    <rPh sb="1" eb="3">
      <t>タイヨウ</t>
    </rPh>
    <rPh sb="3" eb="5">
      <t>ネンスウ</t>
    </rPh>
    <rPh sb="5" eb="7">
      <t>ケイカ</t>
    </rPh>
    <rPh sb="9" eb="10">
      <t>カン</t>
    </rPh>
    <rPh sb="11" eb="12">
      <t>ナ</t>
    </rPh>
    <rPh sb="13" eb="15">
      <t>コウシン</t>
    </rPh>
    <rPh sb="18" eb="19">
      <t>サキ</t>
    </rPh>
    <rPh sb="24" eb="26">
      <t>タイヨウ</t>
    </rPh>
    <rPh sb="26" eb="28">
      <t>ネンスウ</t>
    </rPh>
    <rPh sb="29" eb="31">
      <t>キジュン</t>
    </rPh>
    <rPh sb="34" eb="36">
      <t>タイシン</t>
    </rPh>
    <rPh sb="36" eb="37">
      <t>カン</t>
    </rPh>
    <rPh sb="38" eb="40">
      <t>ジュンジ</t>
    </rPh>
    <rPh sb="40" eb="42">
      <t>コウシン</t>
    </rPh>
    <rPh sb="46" eb="47">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</si>
</sst>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2.46</c:v>
                </c:pt>
                <c:pt idx="3" formatCode="#,##0.00;&quot;△&quot;#,##0.00">
                  <c:v>0</c:v>
                </c:pt>
                <c:pt idx="4" formatCode="#,##0.00;&quot;△&quot;#,##0.00">
                  <c:v>0</c:v>
                </c:pt>
              </c:numCache>
            </c:numRef>
          </c:val>
          <c:extLst>
            <c:ext xmlns:c16="http://schemas.microsoft.com/office/drawing/2014/chart" uri="{C3380CC4-5D6E-409C-BE32-E72D297353CC}">
              <c16:uniqueId val="{00000000-4EFD-4912-BD2C-B968030BA9C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0.44</c:v>
                </c:pt>
                <c:pt idx="3">
                  <c:v>0.52</c:v>
                </c:pt>
                <c:pt idx="4">
                  <c:v>0.47</c:v>
                </c:pt>
              </c:numCache>
            </c:numRef>
          </c:val>
          <c:smooth val="0"/>
          <c:extLst>
            <c:ext xmlns:c16="http://schemas.microsoft.com/office/drawing/2014/chart" uri="{C3380CC4-5D6E-409C-BE32-E72D297353CC}">
              <c16:uniqueId val="{00000001-4EFD-4912-BD2C-B968030BA9C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0</c:v>
                </c:pt>
                <c:pt idx="1">
                  <c:v>0</c:v>
                </c:pt>
                <c:pt idx="2">
                  <c:v>71.540000000000006</c:v>
                </c:pt>
                <c:pt idx="3">
                  <c:v>68.959999999999994</c:v>
                </c:pt>
                <c:pt idx="4">
                  <c:v>70.13</c:v>
                </c:pt>
              </c:numCache>
            </c:numRef>
          </c:val>
          <c:extLst>
            <c:ext xmlns:c16="http://schemas.microsoft.com/office/drawing/2014/chart" uri="{C3380CC4-5D6E-409C-BE32-E72D297353CC}">
              <c16:uniqueId val="{00000000-B9B5-41BB-AE40-AC38E9A8244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50.24</c:v>
                </c:pt>
                <c:pt idx="3">
                  <c:v>50.29</c:v>
                </c:pt>
                <c:pt idx="4">
                  <c:v>49.64</c:v>
                </c:pt>
              </c:numCache>
            </c:numRef>
          </c:val>
          <c:smooth val="0"/>
          <c:extLst>
            <c:ext xmlns:c16="http://schemas.microsoft.com/office/drawing/2014/chart" uri="{C3380CC4-5D6E-409C-BE32-E72D297353CC}">
              <c16:uniqueId val="{00000001-B9B5-41BB-AE40-AC38E9A8244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0</c:v>
                </c:pt>
                <c:pt idx="1">
                  <c:v>0</c:v>
                </c:pt>
                <c:pt idx="2">
                  <c:v>85.24</c:v>
                </c:pt>
                <c:pt idx="3">
                  <c:v>87.66</c:v>
                </c:pt>
                <c:pt idx="4">
                  <c:v>84.56</c:v>
                </c:pt>
              </c:numCache>
            </c:numRef>
          </c:val>
          <c:extLst>
            <c:ext xmlns:c16="http://schemas.microsoft.com/office/drawing/2014/chart" uri="{C3380CC4-5D6E-409C-BE32-E72D297353CC}">
              <c16:uniqueId val="{00000000-0637-4EBE-94C6-6F8A3D9056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78.650000000000006</c:v>
                </c:pt>
                <c:pt idx="3">
                  <c:v>77.73</c:v>
                </c:pt>
                <c:pt idx="4">
                  <c:v>78.09</c:v>
                </c:pt>
              </c:numCache>
            </c:numRef>
          </c:val>
          <c:smooth val="0"/>
          <c:extLst>
            <c:ext xmlns:c16="http://schemas.microsoft.com/office/drawing/2014/chart" uri="{C3380CC4-5D6E-409C-BE32-E72D297353CC}">
              <c16:uniqueId val="{00000001-0637-4EBE-94C6-6F8A3D9056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0</c:v>
                </c:pt>
                <c:pt idx="1">
                  <c:v>0</c:v>
                </c:pt>
                <c:pt idx="2">
                  <c:v>99.78</c:v>
                </c:pt>
                <c:pt idx="3">
                  <c:v>84.83</c:v>
                </c:pt>
                <c:pt idx="4">
                  <c:v>91.92</c:v>
                </c:pt>
              </c:numCache>
            </c:numRef>
          </c:val>
          <c:extLst>
            <c:ext xmlns:c16="http://schemas.microsoft.com/office/drawing/2014/chart" uri="{C3380CC4-5D6E-409C-BE32-E72D297353CC}">
              <c16:uniqueId val="{00000000-564F-4037-ADBF-596F81BDB60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104.47</c:v>
                </c:pt>
                <c:pt idx="3">
                  <c:v>103.81</c:v>
                </c:pt>
                <c:pt idx="4">
                  <c:v>104.35</c:v>
                </c:pt>
              </c:numCache>
            </c:numRef>
          </c:val>
          <c:smooth val="0"/>
          <c:extLst>
            <c:ext xmlns:c16="http://schemas.microsoft.com/office/drawing/2014/chart" uri="{C3380CC4-5D6E-409C-BE32-E72D297353CC}">
              <c16:uniqueId val="{00000001-564F-4037-ADBF-596F81BDB60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0</c:v>
                </c:pt>
                <c:pt idx="1">
                  <c:v>0</c:v>
                </c:pt>
                <c:pt idx="2">
                  <c:v>48.13</c:v>
                </c:pt>
                <c:pt idx="3">
                  <c:v>50.82</c:v>
                </c:pt>
                <c:pt idx="4">
                  <c:v>53.11</c:v>
                </c:pt>
              </c:numCache>
            </c:numRef>
          </c:val>
          <c:extLst>
            <c:ext xmlns:c16="http://schemas.microsoft.com/office/drawing/2014/chart" uri="{C3380CC4-5D6E-409C-BE32-E72D297353CC}">
              <c16:uniqueId val="{00000000-3F86-43CE-B41C-1072DEB6775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45.14</c:v>
                </c:pt>
                <c:pt idx="3">
                  <c:v>45.85</c:v>
                </c:pt>
                <c:pt idx="4">
                  <c:v>47.31</c:v>
                </c:pt>
              </c:numCache>
            </c:numRef>
          </c:val>
          <c:smooth val="0"/>
          <c:extLst>
            <c:ext xmlns:c16="http://schemas.microsoft.com/office/drawing/2014/chart" uri="{C3380CC4-5D6E-409C-BE32-E72D297353CC}">
              <c16:uniqueId val="{00000001-3F86-43CE-B41C-1072DEB6775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CD0-42F7-AFBC-5FA1D46709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13.58</c:v>
                </c:pt>
                <c:pt idx="3">
                  <c:v>14.13</c:v>
                </c:pt>
                <c:pt idx="4">
                  <c:v>16.77</c:v>
                </c:pt>
              </c:numCache>
            </c:numRef>
          </c:val>
          <c:smooth val="0"/>
          <c:extLst>
            <c:ext xmlns:c16="http://schemas.microsoft.com/office/drawing/2014/chart" uri="{C3380CC4-5D6E-409C-BE32-E72D297353CC}">
              <c16:uniqueId val="{00000001-CCD0-42F7-AFBC-5FA1D46709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0.89</c:v>
                </c:pt>
                <c:pt idx="3">
                  <c:v>36.36</c:v>
                </c:pt>
                <c:pt idx="4">
                  <c:v>48.29</c:v>
                </c:pt>
              </c:numCache>
            </c:numRef>
          </c:val>
          <c:extLst>
            <c:ext xmlns:c16="http://schemas.microsoft.com/office/drawing/2014/chart" uri="{C3380CC4-5D6E-409C-BE32-E72D297353CC}">
              <c16:uniqueId val="{00000000-7C8A-4F83-97D4-877C60A06B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16.399999999999999</c:v>
                </c:pt>
                <c:pt idx="3">
                  <c:v>25.66</c:v>
                </c:pt>
                <c:pt idx="4">
                  <c:v>21.69</c:v>
                </c:pt>
              </c:numCache>
            </c:numRef>
          </c:val>
          <c:smooth val="0"/>
          <c:extLst>
            <c:ext xmlns:c16="http://schemas.microsoft.com/office/drawing/2014/chart" uri="{C3380CC4-5D6E-409C-BE32-E72D297353CC}">
              <c16:uniqueId val="{00000001-7C8A-4F83-97D4-877C60A06B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0</c:v>
                </c:pt>
                <c:pt idx="1">
                  <c:v>0</c:v>
                </c:pt>
                <c:pt idx="2">
                  <c:v>103.01</c:v>
                </c:pt>
                <c:pt idx="3">
                  <c:v>100.59</c:v>
                </c:pt>
                <c:pt idx="4">
                  <c:v>94.27</c:v>
                </c:pt>
              </c:numCache>
            </c:numRef>
          </c:val>
          <c:extLst>
            <c:ext xmlns:c16="http://schemas.microsoft.com/office/drawing/2014/chart" uri="{C3380CC4-5D6E-409C-BE32-E72D297353CC}">
              <c16:uniqueId val="{00000000-2CA2-4A03-9912-BC0B2770991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293.23</c:v>
                </c:pt>
                <c:pt idx="3">
                  <c:v>300.14</c:v>
                </c:pt>
                <c:pt idx="4">
                  <c:v>301.04000000000002</c:v>
                </c:pt>
              </c:numCache>
            </c:numRef>
          </c:val>
          <c:smooth val="0"/>
          <c:extLst>
            <c:ext xmlns:c16="http://schemas.microsoft.com/office/drawing/2014/chart" uri="{C3380CC4-5D6E-409C-BE32-E72D297353CC}">
              <c16:uniqueId val="{00000001-2CA2-4A03-9912-BC0B2770991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0</c:v>
                </c:pt>
                <c:pt idx="1">
                  <c:v>0</c:v>
                </c:pt>
                <c:pt idx="2">
                  <c:v>1296.44</c:v>
                </c:pt>
                <c:pt idx="3">
                  <c:v>1240.9000000000001</c:v>
                </c:pt>
                <c:pt idx="4">
                  <c:v>1189.07</c:v>
                </c:pt>
              </c:numCache>
            </c:numRef>
          </c:val>
          <c:extLst>
            <c:ext xmlns:c16="http://schemas.microsoft.com/office/drawing/2014/chart" uri="{C3380CC4-5D6E-409C-BE32-E72D297353CC}">
              <c16:uniqueId val="{00000000-5F1F-4A57-83E6-802DCB6453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542.29999999999995</c:v>
                </c:pt>
                <c:pt idx="3">
                  <c:v>566.65</c:v>
                </c:pt>
                <c:pt idx="4">
                  <c:v>551.62</c:v>
                </c:pt>
              </c:numCache>
            </c:numRef>
          </c:val>
          <c:smooth val="0"/>
          <c:extLst>
            <c:ext xmlns:c16="http://schemas.microsoft.com/office/drawing/2014/chart" uri="{C3380CC4-5D6E-409C-BE32-E72D297353CC}">
              <c16:uniqueId val="{00000001-5F1F-4A57-83E6-802DCB6453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0</c:v>
                </c:pt>
                <c:pt idx="1">
                  <c:v>0</c:v>
                </c:pt>
                <c:pt idx="2">
                  <c:v>76.959999999999994</c:v>
                </c:pt>
                <c:pt idx="3">
                  <c:v>67.39</c:v>
                </c:pt>
                <c:pt idx="4">
                  <c:v>77.61</c:v>
                </c:pt>
              </c:numCache>
            </c:numRef>
          </c:val>
          <c:extLst>
            <c:ext xmlns:c16="http://schemas.microsoft.com/office/drawing/2014/chart" uri="{C3380CC4-5D6E-409C-BE32-E72D297353CC}">
              <c16:uniqueId val="{00000000-28BE-409A-909F-65E569B9C9B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87.51</c:v>
                </c:pt>
                <c:pt idx="3">
                  <c:v>84.77</c:v>
                </c:pt>
                <c:pt idx="4">
                  <c:v>87.11</c:v>
                </c:pt>
              </c:numCache>
            </c:numRef>
          </c:val>
          <c:smooth val="0"/>
          <c:extLst>
            <c:ext xmlns:c16="http://schemas.microsoft.com/office/drawing/2014/chart" uri="{C3380CC4-5D6E-409C-BE32-E72D297353CC}">
              <c16:uniqueId val="{00000001-28BE-409A-909F-65E569B9C9B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0</c:v>
                </c:pt>
                <c:pt idx="1">
                  <c:v>0</c:v>
                </c:pt>
                <c:pt idx="2">
                  <c:v>246.37</c:v>
                </c:pt>
                <c:pt idx="3">
                  <c:v>281.57</c:v>
                </c:pt>
                <c:pt idx="4">
                  <c:v>244.66</c:v>
                </c:pt>
              </c:numCache>
            </c:numRef>
          </c:val>
          <c:extLst>
            <c:ext xmlns:c16="http://schemas.microsoft.com/office/drawing/2014/chart" uri="{C3380CC4-5D6E-409C-BE32-E72D297353CC}">
              <c16:uniqueId val="{00000000-89C5-4CC6-82C0-D1D3BBB4BB6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218.42</c:v>
                </c:pt>
                <c:pt idx="3">
                  <c:v>227.27</c:v>
                </c:pt>
                <c:pt idx="4">
                  <c:v>223.98</c:v>
                </c:pt>
              </c:numCache>
            </c:numRef>
          </c:val>
          <c:smooth val="0"/>
          <c:extLst>
            <c:ext xmlns:c16="http://schemas.microsoft.com/office/drawing/2014/chart" uri="{C3380CC4-5D6E-409C-BE32-E72D297353CC}">
              <c16:uniqueId val="{00000001-89C5-4CC6-82C0-D1D3BBB4BB6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V13" zoomScaleNormal="100" workbookViewId="0">
      <selection activeCell="CA47" sqref="CA4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舟形町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5234</v>
      </c>
      <c r="AM8" s="71"/>
      <c r="AN8" s="71"/>
      <c r="AO8" s="71"/>
      <c r="AP8" s="71"/>
      <c r="AQ8" s="71"/>
      <c r="AR8" s="71"/>
      <c r="AS8" s="71"/>
      <c r="AT8" s="67">
        <f>データ!$S$6</f>
        <v>119.04</v>
      </c>
      <c r="AU8" s="68"/>
      <c r="AV8" s="68"/>
      <c r="AW8" s="68"/>
      <c r="AX8" s="68"/>
      <c r="AY8" s="68"/>
      <c r="AZ8" s="68"/>
      <c r="BA8" s="68"/>
      <c r="BB8" s="70">
        <f>データ!$T$6</f>
        <v>43.97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54.34</v>
      </c>
      <c r="J10" s="68"/>
      <c r="K10" s="68"/>
      <c r="L10" s="68"/>
      <c r="M10" s="68"/>
      <c r="N10" s="68"/>
      <c r="O10" s="69"/>
      <c r="P10" s="70">
        <f>データ!$P$6</f>
        <v>99.54</v>
      </c>
      <c r="Q10" s="70"/>
      <c r="R10" s="70"/>
      <c r="S10" s="70"/>
      <c r="T10" s="70"/>
      <c r="U10" s="70"/>
      <c r="V10" s="70"/>
      <c r="W10" s="71">
        <f>データ!$Q$6</f>
        <v>3850</v>
      </c>
      <c r="X10" s="71"/>
      <c r="Y10" s="71"/>
      <c r="Z10" s="71"/>
      <c r="AA10" s="71"/>
      <c r="AB10" s="71"/>
      <c r="AC10" s="71"/>
      <c r="AD10" s="2"/>
      <c r="AE10" s="2"/>
      <c r="AF10" s="2"/>
      <c r="AG10" s="2"/>
      <c r="AH10" s="4"/>
      <c r="AI10" s="4"/>
      <c r="AJ10" s="4"/>
      <c r="AK10" s="4"/>
      <c r="AL10" s="71">
        <f>データ!$U$6</f>
        <v>5191</v>
      </c>
      <c r="AM10" s="71"/>
      <c r="AN10" s="71"/>
      <c r="AO10" s="71"/>
      <c r="AP10" s="71"/>
      <c r="AQ10" s="71"/>
      <c r="AR10" s="71"/>
      <c r="AS10" s="71"/>
      <c r="AT10" s="67">
        <f>データ!$V$6</f>
        <v>15</v>
      </c>
      <c r="AU10" s="68"/>
      <c r="AV10" s="68"/>
      <c r="AW10" s="68"/>
      <c r="AX10" s="68"/>
      <c r="AY10" s="68"/>
      <c r="AZ10" s="68"/>
      <c r="BA10" s="68"/>
      <c r="BB10" s="70">
        <f>データ!$W$6</f>
        <v>346.07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bhfMZ+zmqT0zG3svJZgLIA1M7nDsxRRfRhhfE6dkfZ8/cYpfcMr6Eh4V0PHnZQcm42054PopiZofjStTeXYW3Q==" saltValue="piINInhOGyWOIw3LdIoPn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63631</v>
      </c>
      <c r="D6" s="34">
        <f t="shared" si="3"/>
        <v>46</v>
      </c>
      <c r="E6" s="34">
        <f t="shared" si="3"/>
        <v>1</v>
      </c>
      <c r="F6" s="34">
        <f t="shared" si="3"/>
        <v>0</v>
      </c>
      <c r="G6" s="34">
        <f t="shared" si="3"/>
        <v>1</v>
      </c>
      <c r="H6" s="34" t="str">
        <f t="shared" si="3"/>
        <v>山形県　舟形町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54.34</v>
      </c>
      <c r="P6" s="35">
        <f t="shared" si="3"/>
        <v>99.54</v>
      </c>
      <c r="Q6" s="35">
        <f t="shared" si="3"/>
        <v>3850</v>
      </c>
      <c r="R6" s="35">
        <f t="shared" si="3"/>
        <v>5234</v>
      </c>
      <c r="S6" s="35">
        <f t="shared" si="3"/>
        <v>119.04</v>
      </c>
      <c r="T6" s="35">
        <f t="shared" si="3"/>
        <v>43.97</v>
      </c>
      <c r="U6" s="35">
        <f t="shared" si="3"/>
        <v>5191</v>
      </c>
      <c r="V6" s="35">
        <f t="shared" si="3"/>
        <v>15</v>
      </c>
      <c r="W6" s="35">
        <f t="shared" si="3"/>
        <v>346.07</v>
      </c>
      <c r="X6" s="36" t="str">
        <f>IF(X7="",NA(),X7)</f>
        <v>-</v>
      </c>
      <c r="Y6" s="36" t="str">
        <f t="shared" ref="Y6:AG6" si="4">IF(Y7="",NA(),Y7)</f>
        <v>-</v>
      </c>
      <c r="Z6" s="36">
        <f t="shared" si="4"/>
        <v>99.78</v>
      </c>
      <c r="AA6" s="36">
        <f t="shared" si="4"/>
        <v>84.83</v>
      </c>
      <c r="AB6" s="36">
        <f t="shared" si="4"/>
        <v>91.92</v>
      </c>
      <c r="AC6" s="36" t="str">
        <f t="shared" si="4"/>
        <v>-</v>
      </c>
      <c r="AD6" s="36" t="str">
        <f t="shared" si="4"/>
        <v>-</v>
      </c>
      <c r="AE6" s="36">
        <f t="shared" si="4"/>
        <v>104.47</v>
      </c>
      <c r="AF6" s="36">
        <f t="shared" si="4"/>
        <v>103.81</v>
      </c>
      <c r="AG6" s="36">
        <f t="shared" si="4"/>
        <v>104.35</v>
      </c>
      <c r="AH6" s="35" t="str">
        <f>IF(AH7="","",IF(AH7="-","【-】","【"&amp;SUBSTITUTE(TEXT(AH7,"#,##0.00"),"-","△")&amp;"】"))</f>
        <v>【112.01】</v>
      </c>
      <c r="AI6" s="36" t="str">
        <f>IF(AI7="",NA(),AI7)</f>
        <v>-</v>
      </c>
      <c r="AJ6" s="36" t="str">
        <f t="shared" ref="AJ6:AR6" si="5">IF(AJ7="",NA(),AJ7)</f>
        <v>-</v>
      </c>
      <c r="AK6" s="36">
        <f t="shared" si="5"/>
        <v>0.89</v>
      </c>
      <c r="AL6" s="36">
        <f t="shared" si="5"/>
        <v>36.36</v>
      </c>
      <c r="AM6" s="36">
        <f t="shared" si="5"/>
        <v>48.29</v>
      </c>
      <c r="AN6" s="36" t="str">
        <f t="shared" si="5"/>
        <v>-</v>
      </c>
      <c r="AO6" s="36" t="str">
        <f t="shared" si="5"/>
        <v>-</v>
      </c>
      <c r="AP6" s="36">
        <f t="shared" si="5"/>
        <v>16.399999999999999</v>
      </c>
      <c r="AQ6" s="36">
        <f t="shared" si="5"/>
        <v>25.66</v>
      </c>
      <c r="AR6" s="36">
        <f t="shared" si="5"/>
        <v>21.69</v>
      </c>
      <c r="AS6" s="35" t="str">
        <f>IF(AS7="","",IF(AS7="-","【-】","【"&amp;SUBSTITUTE(TEXT(AS7,"#,##0.00"),"-","△")&amp;"】"))</f>
        <v>【1.08】</v>
      </c>
      <c r="AT6" s="36" t="str">
        <f>IF(AT7="",NA(),AT7)</f>
        <v>-</v>
      </c>
      <c r="AU6" s="36" t="str">
        <f t="shared" ref="AU6:BC6" si="6">IF(AU7="",NA(),AU7)</f>
        <v>-</v>
      </c>
      <c r="AV6" s="36">
        <f t="shared" si="6"/>
        <v>103.01</v>
      </c>
      <c r="AW6" s="36">
        <f t="shared" si="6"/>
        <v>100.59</v>
      </c>
      <c r="AX6" s="36">
        <f t="shared" si="6"/>
        <v>94.27</v>
      </c>
      <c r="AY6" s="36" t="str">
        <f t="shared" si="6"/>
        <v>-</v>
      </c>
      <c r="AZ6" s="36" t="str">
        <f t="shared" si="6"/>
        <v>-</v>
      </c>
      <c r="BA6" s="36">
        <f t="shared" si="6"/>
        <v>293.23</v>
      </c>
      <c r="BB6" s="36">
        <f t="shared" si="6"/>
        <v>300.14</v>
      </c>
      <c r="BC6" s="36">
        <f t="shared" si="6"/>
        <v>301.04000000000002</v>
      </c>
      <c r="BD6" s="35" t="str">
        <f>IF(BD7="","",IF(BD7="-","【-】","【"&amp;SUBSTITUTE(TEXT(BD7,"#,##0.00"),"-","△")&amp;"】"))</f>
        <v>【264.97】</v>
      </c>
      <c r="BE6" s="36" t="str">
        <f>IF(BE7="",NA(),BE7)</f>
        <v>-</v>
      </c>
      <c r="BF6" s="36" t="str">
        <f t="shared" ref="BF6:BN6" si="7">IF(BF7="",NA(),BF7)</f>
        <v>-</v>
      </c>
      <c r="BG6" s="36">
        <f t="shared" si="7"/>
        <v>1296.44</v>
      </c>
      <c r="BH6" s="36">
        <f t="shared" si="7"/>
        <v>1240.9000000000001</v>
      </c>
      <c r="BI6" s="36">
        <f t="shared" si="7"/>
        <v>1189.07</v>
      </c>
      <c r="BJ6" s="36" t="str">
        <f t="shared" si="7"/>
        <v>-</v>
      </c>
      <c r="BK6" s="36" t="str">
        <f t="shared" si="7"/>
        <v>-</v>
      </c>
      <c r="BL6" s="36">
        <f t="shared" si="7"/>
        <v>542.29999999999995</v>
      </c>
      <c r="BM6" s="36">
        <f t="shared" si="7"/>
        <v>566.65</v>
      </c>
      <c r="BN6" s="36">
        <f t="shared" si="7"/>
        <v>551.62</v>
      </c>
      <c r="BO6" s="35" t="str">
        <f>IF(BO7="","",IF(BO7="-","【-】","【"&amp;SUBSTITUTE(TEXT(BO7,"#,##0.00"),"-","△")&amp;"】"))</f>
        <v>【266.61】</v>
      </c>
      <c r="BP6" s="36" t="str">
        <f>IF(BP7="",NA(),BP7)</f>
        <v>-</v>
      </c>
      <c r="BQ6" s="36" t="str">
        <f t="shared" ref="BQ6:BY6" si="8">IF(BQ7="",NA(),BQ7)</f>
        <v>-</v>
      </c>
      <c r="BR6" s="36">
        <f t="shared" si="8"/>
        <v>76.959999999999994</v>
      </c>
      <c r="BS6" s="36">
        <f t="shared" si="8"/>
        <v>67.39</v>
      </c>
      <c r="BT6" s="36">
        <f t="shared" si="8"/>
        <v>77.61</v>
      </c>
      <c r="BU6" s="36" t="str">
        <f t="shared" si="8"/>
        <v>-</v>
      </c>
      <c r="BV6" s="36" t="str">
        <f t="shared" si="8"/>
        <v>-</v>
      </c>
      <c r="BW6" s="36">
        <f t="shared" si="8"/>
        <v>87.51</v>
      </c>
      <c r="BX6" s="36">
        <f t="shared" si="8"/>
        <v>84.77</v>
      </c>
      <c r="BY6" s="36">
        <f t="shared" si="8"/>
        <v>87.11</v>
      </c>
      <c r="BZ6" s="35" t="str">
        <f>IF(BZ7="","",IF(BZ7="-","【-】","【"&amp;SUBSTITUTE(TEXT(BZ7,"#,##0.00"),"-","△")&amp;"】"))</f>
        <v>【103.24】</v>
      </c>
      <c r="CA6" s="36" t="str">
        <f>IF(CA7="",NA(),CA7)</f>
        <v>-</v>
      </c>
      <c r="CB6" s="36" t="str">
        <f t="shared" ref="CB6:CJ6" si="9">IF(CB7="",NA(),CB7)</f>
        <v>-</v>
      </c>
      <c r="CC6" s="36">
        <f t="shared" si="9"/>
        <v>246.37</v>
      </c>
      <c r="CD6" s="36">
        <f t="shared" si="9"/>
        <v>281.57</v>
      </c>
      <c r="CE6" s="36">
        <f t="shared" si="9"/>
        <v>244.66</v>
      </c>
      <c r="CF6" s="36" t="str">
        <f t="shared" si="9"/>
        <v>-</v>
      </c>
      <c r="CG6" s="36" t="str">
        <f t="shared" si="9"/>
        <v>-</v>
      </c>
      <c r="CH6" s="36">
        <f t="shared" si="9"/>
        <v>218.42</v>
      </c>
      <c r="CI6" s="36">
        <f t="shared" si="9"/>
        <v>227.27</v>
      </c>
      <c r="CJ6" s="36">
        <f t="shared" si="9"/>
        <v>223.98</v>
      </c>
      <c r="CK6" s="35" t="str">
        <f>IF(CK7="","",IF(CK7="-","【-】","【"&amp;SUBSTITUTE(TEXT(CK7,"#,##0.00"),"-","△")&amp;"】"))</f>
        <v>【168.38】</v>
      </c>
      <c r="CL6" s="36" t="str">
        <f>IF(CL7="",NA(),CL7)</f>
        <v>-</v>
      </c>
      <c r="CM6" s="36" t="str">
        <f t="shared" ref="CM6:CU6" si="10">IF(CM7="",NA(),CM7)</f>
        <v>-</v>
      </c>
      <c r="CN6" s="36">
        <f t="shared" si="10"/>
        <v>71.540000000000006</v>
      </c>
      <c r="CO6" s="36">
        <f t="shared" si="10"/>
        <v>68.959999999999994</v>
      </c>
      <c r="CP6" s="36">
        <f t="shared" si="10"/>
        <v>70.13</v>
      </c>
      <c r="CQ6" s="36" t="str">
        <f t="shared" si="10"/>
        <v>-</v>
      </c>
      <c r="CR6" s="36" t="str">
        <f t="shared" si="10"/>
        <v>-</v>
      </c>
      <c r="CS6" s="36">
        <f t="shared" si="10"/>
        <v>50.24</v>
      </c>
      <c r="CT6" s="36">
        <f t="shared" si="10"/>
        <v>50.29</v>
      </c>
      <c r="CU6" s="36">
        <f t="shared" si="10"/>
        <v>49.64</v>
      </c>
      <c r="CV6" s="35" t="str">
        <f>IF(CV7="","",IF(CV7="-","【-】","【"&amp;SUBSTITUTE(TEXT(CV7,"#,##0.00"),"-","△")&amp;"】"))</f>
        <v>【60.00】</v>
      </c>
      <c r="CW6" s="36" t="str">
        <f>IF(CW7="",NA(),CW7)</f>
        <v>-</v>
      </c>
      <c r="CX6" s="36" t="str">
        <f t="shared" ref="CX6:DF6" si="11">IF(CX7="",NA(),CX7)</f>
        <v>-</v>
      </c>
      <c r="CY6" s="36">
        <f t="shared" si="11"/>
        <v>85.24</v>
      </c>
      <c r="CZ6" s="36">
        <f t="shared" si="11"/>
        <v>87.66</v>
      </c>
      <c r="DA6" s="36">
        <f t="shared" si="11"/>
        <v>84.56</v>
      </c>
      <c r="DB6" s="36" t="str">
        <f t="shared" si="11"/>
        <v>-</v>
      </c>
      <c r="DC6" s="36" t="str">
        <f t="shared" si="11"/>
        <v>-</v>
      </c>
      <c r="DD6" s="36">
        <f t="shared" si="11"/>
        <v>78.650000000000006</v>
      </c>
      <c r="DE6" s="36">
        <f t="shared" si="11"/>
        <v>77.73</v>
      </c>
      <c r="DF6" s="36">
        <f t="shared" si="11"/>
        <v>78.09</v>
      </c>
      <c r="DG6" s="35" t="str">
        <f>IF(DG7="","",IF(DG7="-","【-】","【"&amp;SUBSTITUTE(TEXT(DG7,"#,##0.00"),"-","△")&amp;"】"))</f>
        <v>【89.80】</v>
      </c>
      <c r="DH6" s="36" t="str">
        <f>IF(DH7="",NA(),DH7)</f>
        <v>-</v>
      </c>
      <c r="DI6" s="36" t="str">
        <f t="shared" ref="DI6:DQ6" si="12">IF(DI7="",NA(),DI7)</f>
        <v>-</v>
      </c>
      <c r="DJ6" s="36">
        <f t="shared" si="12"/>
        <v>48.13</v>
      </c>
      <c r="DK6" s="36">
        <f t="shared" si="12"/>
        <v>50.82</v>
      </c>
      <c r="DL6" s="36">
        <f t="shared" si="12"/>
        <v>53.11</v>
      </c>
      <c r="DM6" s="36" t="str">
        <f t="shared" si="12"/>
        <v>-</v>
      </c>
      <c r="DN6" s="36" t="str">
        <f t="shared" si="12"/>
        <v>-</v>
      </c>
      <c r="DO6" s="36">
        <f t="shared" si="12"/>
        <v>45.14</v>
      </c>
      <c r="DP6" s="36">
        <f t="shared" si="12"/>
        <v>45.85</v>
      </c>
      <c r="DQ6" s="36">
        <f t="shared" si="12"/>
        <v>47.31</v>
      </c>
      <c r="DR6" s="35" t="str">
        <f>IF(DR7="","",IF(DR7="-","【-】","【"&amp;SUBSTITUTE(TEXT(DR7,"#,##0.00"),"-","△")&amp;"】"))</f>
        <v>【49.59】</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13.58</v>
      </c>
      <c r="EA6" s="36">
        <f t="shared" si="13"/>
        <v>14.13</v>
      </c>
      <c r="EB6" s="36">
        <f t="shared" si="13"/>
        <v>16.77</v>
      </c>
      <c r="EC6" s="35" t="str">
        <f>IF(EC7="","",IF(EC7="-","【-】","【"&amp;SUBSTITUTE(TEXT(EC7,"#,##0.00"),"-","△")&amp;"】"))</f>
        <v>【19.44】</v>
      </c>
      <c r="ED6" s="36" t="str">
        <f>IF(ED7="",NA(),ED7)</f>
        <v>-</v>
      </c>
      <c r="EE6" s="36" t="str">
        <f t="shared" ref="EE6:EM6" si="14">IF(EE7="",NA(),EE7)</f>
        <v>-</v>
      </c>
      <c r="EF6" s="36">
        <f t="shared" si="14"/>
        <v>2.46</v>
      </c>
      <c r="EG6" s="35">
        <f t="shared" si="14"/>
        <v>0</v>
      </c>
      <c r="EH6" s="35">
        <f t="shared" si="14"/>
        <v>0</v>
      </c>
      <c r="EI6" s="36" t="str">
        <f t="shared" si="14"/>
        <v>-</v>
      </c>
      <c r="EJ6" s="36" t="str">
        <f t="shared" si="14"/>
        <v>-</v>
      </c>
      <c r="EK6" s="36">
        <f t="shared" si="14"/>
        <v>0.44</v>
      </c>
      <c r="EL6" s="36">
        <f t="shared" si="14"/>
        <v>0.52</v>
      </c>
      <c r="EM6" s="36">
        <f t="shared" si="14"/>
        <v>0.47</v>
      </c>
      <c r="EN6" s="35" t="str">
        <f>IF(EN7="","",IF(EN7="-","【-】","【"&amp;SUBSTITUTE(TEXT(EN7,"#,##0.00"),"-","△")&amp;"】"))</f>
        <v>【0.68】</v>
      </c>
    </row>
    <row r="7" spans="1:144" s="37" customFormat="1" x14ac:dyDescent="0.15">
      <c r="A7" s="29"/>
      <c r="B7" s="38">
        <v>2019</v>
      </c>
      <c r="C7" s="38">
        <v>63631</v>
      </c>
      <c r="D7" s="38">
        <v>46</v>
      </c>
      <c r="E7" s="38">
        <v>1</v>
      </c>
      <c r="F7" s="38">
        <v>0</v>
      </c>
      <c r="G7" s="38">
        <v>1</v>
      </c>
      <c r="H7" s="38" t="s">
        <v>93</v>
      </c>
      <c r="I7" s="38" t="s">
        <v>94</v>
      </c>
      <c r="J7" s="38" t="s">
        <v>95</v>
      </c>
      <c r="K7" s="38" t="s">
        <v>96</v>
      </c>
      <c r="L7" s="38" t="s">
        <v>97</v>
      </c>
      <c r="M7" s="38" t="s">
        <v>98</v>
      </c>
      <c r="N7" s="39" t="s">
        <v>99</v>
      </c>
      <c r="O7" s="39">
        <v>54.34</v>
      </c>
      <c r="P7" s="39">
        <v>99.54</v>
      </c>
      <c r="Q7" s="39">
        <v>3850</v>
      </c>
      <c r="R7" s="39">
        <v>5234</v>
      </c>
      <c r="S7" s="39">
        <v>119.04</v>
      </c>
      <c r="T7" s="39">
        <v>43.97</v>
      </c>
      <c r="U7" s="39">
        <v>5191</v>
      </c>
      <c r="V7" s="39">
        <v>15</v>
      </c>
      <c r="W7" s="39">
        <v>346.07</v>
      </c>
      <c r="X7" s="39" t="s">
        <v>99</v>
      </c>
      <c r="Y7" s="39" t="s">
        <v>99</v>
      </c>
      <c r="Z7" s="39">
        <v>99.78</v>
      </c>
      <c r="AA7" s="39">
        <v>84.83</v>
      </c>
      <c r="AB7" s="39">
        <v>91.92</v>
      </c>
      <c r="AC7" s="39" t="s">
        <v>99</v>
      </c>
      <c r="AD7" s="39" t="s">
        <v>99</v>
      </c>
      <c r="AE7" s="39">
        <v>104.47</v>
      </c>
      <c r="AF7" s="39">
        <v>103.81</v>
      </c>
      <c r="AG7" s="39">
        <v>104.35</v>
      </c>
      <c r="AH7" s="39">
        <v>112.01</v>
      </c>
      <c r="AI7" s="39" t="s">
        <v>99</v>
      </c>
      <c r="AJ7" s="39" t="s">
        <v>99</v>
      </c>
      <c r="AK7" s="39">
        <v>0.89</v>
      </c>
      <c r="AL7" s="39">
        <v>36.36</v>
      </c>
      <c r="AM7" s="39">
        <v>48.29</v>
      </c>
      <c r="AN7" s="39" t="s">
        <v>99</v>
      </c>
      <c r="AO7" s="39" t="s">
        <v>99</v>
      </c>
      <c r="AP7" s="39">
        <v>16.399999999999999</v>
      </c>
      <c r="AQ7" s="39">
        <v>25.66</v>
      </c>
      <c r="AR7" s="39">
        <v>21.69</v>
      </c>
      <c r="AS7" s="39">
        <v>1.08</v>
      </c>
      <c r="AT7" s="39" t="s">
        <v>99</v>
      </c>
      <c r="AU7" s="39" t="s">
        <v>99</v>
      </c>
      <c r="AV7" s="39">
        <v>103.01</v>
      </c>
      <c r="AW7" s="39">
        <v>100.59</v>
      </c>
      <c r="AX7" s="39">
        <v>94.27</v>
      </c>
      <c r="AY7" s="39" t="s">
        <v>99</v>
      </c>
      <c r="AZ7" s="39" t="s">
        <v>99</v>
      </c>
      <c r="BA7" s="39">
        <v>293.23</v>
      </c>
      <c r="BB7" s="39">
        <v>300.14</v>
      </c>
      <c r="BC7" s="39">
        <v>301.04000000000002</v>
      </c>
      <c r="BD7" s="39">
        <v>264.97000000000003</v>
      </c>
      <c r="BE7" s="39" t="s">
        <v>99</v>
      </c>
      <c r="BF7" s="39" t="s">
        <v>99</v>
      </c>
      <c r="BG7" s="39">
        <v>1296.44</v>
      </c>
      <c r="BH7" s="39">
        <v>1240.9000000000001</v>
      </c>
      <c r="BI7" s="39">
        <v>1189.07</v>
      </c>
      <c r="BJ7" s="39" t="s">
        <v>99</v>
      </c>
      <c r="BK7" s="39" t="s">
        <v>99</v>
      </c>
      <c r="BL7" s="39">
        <v>542.29999999999995</v>
      </c>
      <c r="BM7" s="39">
        <v>566.65</v>
      </c>
      <c r="BN7" s="39">
        <v>551.62</v>
      </c>
      <c r="BO7" s="39">
        <v>266.61</v>
      </c>
      <c r="BP7" s="39" t="s">
        <v>99</v>
      </c>
      <c r="BQ7" s="39" t="s">
        <v>99</v>
      </c>
      <c r="BR7" s="39">
        <v>76.959999999999994</v>
      </c>
      <c r="BS7" s="39">
        <v>67.39</v>
      </c>
      <c r="BT7" s="39">
        <v>77.61</v>
      </c>
      <c r="BU7" s="39" t="s">
        <v>99</v>
      </c>
      <c r="BV7" s="39" t="s">
        <v>99</v>
      </c>
      <c r="BW7" s="39">
        <v>87.51</v>
      </c>
      <c r="BX7" s="39">
        <v>84.77</v>
      </c>
      <c r="BY7" s="39">
        <v>87.11</v>
      </c>
      <c r="BZ7" s="39">
        <v>103.24</v>
      </c>
      <c r="CA7" s="39" t="s">
        <v>99</v>
      </c>
      <c r="CB7" s="39" t="s">
        <v>99</v>
      </c>
      <c r="CC7" s="39">
        <v>246.37</v>
      </c>
      <c r="CD7" s="39">
        <v>281.57</v>
      </c>
      <c r="CE7" s="39">
        <v>244.66</v>
      </c>
      <c r="CF7" s="39" t="s">
        <v>99</v>
      </c>
      <c r="CG7" s="39" t="s">
        <v>99</v>
      </c>
      <c r="CH7" s="39">
        <v>218.42</v>
      </c>
      <c r="CI7" s="39">
        <v>227.27</v>
      </c>
      <c r="CJ7" s="39">
        <v>223.98</v>
      </c>
      <c r="CK7" s="39">
        <v>168.38</v>
      </c>
      <c r="CL7" s="39" t="s">
        <v>99</v>
      </c>
      <c r="CM7" s="39" t="s">
        <v>99</v>
      </c>
      <c r="CN7" s="39">
        <v>71.540000000000006</v>
      </c>
      <c r="CO7" s="39">
        <v>68.959999999999994</v>
      </c>
      <c r="CP7" s="39">
        <v>70.13</v>
      </c>
      <c r="CQ7" s="39" t="s">
        <v>99</v>
      </c>
      <c r="CR7" s="39" t="s">
        <v>99</v>
      </c>
      <c r="CS7" s="39">
        <v>50.24</v>
      </c>
      <c r="CT7" s="39">
        <v>50.29</v>
      </c>
      <c r="CU7" s="39">
        <v>49.64</v>
      </c>
      <c r="CV7" s="39">
        <v>60</v>
      </c>
      <c r="CW7" s="39" t="s">
        <v>99</v>
      </c>
      <c r="CX7" s="39" t="s">
        <v>99</v>
      </c>
      <c r="CY7" s="39">
        <v>85.24</v>
      </c>
      <c r="CZ7" s="39">
        <v>87.66</v>
      </c>
      <c r="DA7" s="39">
        <v>84.56</v>
      </c>
      <c r="DB7" s="39" t="s">
        <v>99</v>
      </c>
      <c r="DC7" s="39" t="s">
        <v>99</v>
      </c>
      <c r="DD7" s="39">
        <v>78.650000000000006</v>
      </c>
      <c r="DE7" s="39">
        <v>77.73</v>
      </c>
      <c r="DF7" s="39">
        <v>78.09</v>
      </c>
      <c r="DG7" s="39">
        <v>89.8</v>
      </c>
      <c r="DH7" s="39" t="s">
        <v>99</v>
      </c>
      <c r="DI7" s="39" t="s">
        <v>99</v>
      </c>
      <c r="DJ7" s="39">
        <v>48.13</v>
      </c>
      <c r="DK7" s="39">
        <v>50.82</v>
      </c>
      <c r="DL7" s="39">
        <v>53.11</v>
      </c>
      <c r="DM7" s="39" t="s">
        <v>99</v>
      </c>
      <c r="DN7" s="39" t="s">
        <v>99</v>
      </c>
      <c r="DO7" s="39">
        <v>45.14</v>
      </c>
      <c r="DP7" s="39">
        <v>45.85</v>
      </c>
      <c r="DQ7" s="39">
        <v>47.31</v>
      </c>
      <c r="DR7" s="39">
        <v>49.59</v>
      </c>
      <c r="DS7" s="39" t="s">
        <v>99</v>
      </c>
      <c r="DT7" s="39" t="s">
        <v>99</v>
      </c>
      <c r="DU7" s="39">
        <v>0</v>
      </c>
      <c r="DV7" s="39">
        <v>0</v>
      </c>
      <c r="DW7" s="39">
        <v>0</v>
      </c>
      <c r="DX7" s="39" t="s">
        <v>99</v>
      </c>
      <c r="DY7" s="39" t="s">
        <v>99</v>
      </c>
      <c r="DZ7" s="39">
        <v>13.58</v>
      </c>
      <c r="EA7" s="39">
        <v>14.13</v>
      </c>
      <c r="EB7" s="39">
        <v>16.77</v>
      </c>
      <c r="EC7" s="39">
        <v>19.440000000000001</v>
      </c>
      <c r="ED7" s="39" t="s">
        <v>99</v>
      </c>
      <c r="EE7" s="39" t="s">
        <v>99</v>
      </c>
      <c r="EF7" s="39">
        <v>2.46</v>
      </c>
      <c r="EG7" s="39">
        <v>0</v>
      </c>
      <c r="EH7" s="39">
        <v>0</v>
      </c>
      <c r="EI7" s="39" t="s">
        <v>99</v>
      </c>
      <c r="EJ7" s="39" t="s">
        <v>99</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107</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