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9"/>
  <workbookPr/>
  <mc:AlternateContent xmlns:mc="http://schemas.openxmlformats.org/markup-compatibility/2006">
    <mc:Choice Requires="x15">
      <x15ac:absPath xmlns:x15ac="http://schemas.microsoft.com/office/spreadsheetml/2010/11/ac" url="C:\Users\3726\Desktop\経営比較分析\"/>
    </mc:Choice>
  </mc:AlternateContent>
  <xr:revisionPtr revIDLastSave="0" documentId="13_ncr:1_{A404EC42-A8A4-485E-A6AC-40965B934975}" xr6:coauthVersionLast="36" xr6:coauthVersionMax="36" xr10:uidLastSave="{00000000-0000-0000-0000-000000000000}"/>
  <workbookProtection workbookAlgorithmName="SHA-512" workbookHashValue="SNh0adoph5dkPw+a94WAxOCJkjd0YGaNQ/Dbc9wUa1ezhWDF23aBXx6VEJUBzSkmgof56zQtaHcItsTg5n20uA==" workbookSaltValue="cRrTlcBPmVNbaH3THeft2A==" workbookSpinCount="100000" lockStructure="1"/>
  <bookViews>
    <workbookView xWindow="0" yWindow="0" windowWidth="15360" windowHeight="7632"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E86" i="4"/>
  <c r="AT10" i="4"/>
  <c r="AL10" i="4"/>
  <c r="AD10" i="4"/>
  <c r="I10" i="4"/>
  <c r="AL8" i="4"/>
  <c r="P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<sst xmlns="http://schemas.openxmlformats.org/spreadsheetml/2006/main" count="236" uniqueCount="119">
  <si>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</si>
  <si>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</si>
  <si>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</si>
  <si>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</si>
  <si>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</si>
  <si>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</si>
  <si>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</si>
  <si>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</si>
  <si>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</si>
  <si>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</si>
  <si>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</si>
  <si>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</si>
  <si>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</si>
  <si>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</si>
  <si>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</si>
  <si>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</si>
  <si>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</si>
  <si>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</si>
  <si>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</si>
  <si>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</si>
  <si>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</si>
  <si>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</si>
  <si>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</si>
  <si>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</si>
  <si>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</si>
  <si>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</si>
  <si>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</si>
  <si>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</si>
  <si>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</si>
  <si>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</si>
  <si>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</si>
  <si>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</si>
  <si>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</si>
  <si>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</si>
  <si>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</si>
  <si>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</si>
  <si>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</si>
  <si>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</si>
  <si>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</si>
  <si>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</si>
  <si>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</si>
  <si>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</si>
  <si>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</si>
  <si>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</si>
  <si>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</si>
  <si>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</si>
  <si>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</si>
  <si>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</si>
  <si>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</si>
  <si>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</si>
  <si>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</si>
  <si>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</si>
  <si>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</si>
  <si>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</si>
  <si>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</si>
  <si>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</si>
  <si>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</si>
  <si>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</si>
  <si>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</si>
  <si>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</si>
  <si>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</si>
  <si>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</si>
  <si>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</si>
  <si>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</si>
  <si>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</si>
  <si>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</si>
  <si>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</si>
  <si>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</si>
  <si>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</si>
  <si>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</si>
  <si>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</si>
  <si>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</si>
  <si>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</si>
  <si>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</si>
  <si>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</si>
  <si>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</si>
  <si>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</si>
  <si>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</si>
  <si>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</si>
  <si>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</si>
  <si>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</si>
  <si>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</si>
  <si>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</si>
  <si>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</si>
  <si>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</si>
  <si>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</si>
  <si>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</si>
  <si>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</si>
  <si>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</si>
  <si>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</si>
  <si>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</si>
  <si>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</si>
  <si>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</si>
  <si>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</si>
  <si>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</si>
  <si>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</si>
  <si>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</si>
  <si>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</si>
  <si>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真室川町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</si>
  <si>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</si>
  <si>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</si>
  <si>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</si>
  <si>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</si>
  <si>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</si>
  <si>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</si>
  <si>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</si>
  <si>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</si>
  <si>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</si>
  <si>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</si>
  <si>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</si>
  <si>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</si>
  <si>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</si>
  <si>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</si>
  <si>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</si>
  <si>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</si>
  <si>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</si>
  <si>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・収益的収支比率が100％を割り込んでいるのは、建設改良による企業債償還の負担が大きいことが起因しており、料金収入では賄えず、繰入金に依存している状態である。
・下水道整備工事は概成したものの、過去の建設改良工事に伴う企業債の償還金が大きいため、以前として企業債残高対事業規模比率が高い状況にある。
・施設の修繕費が増加し、汚水処理原価が高額になる傾向があるため、経費回収率が低く、類似団体と比較して経営の効率性が低下している。
・施設利用率が低く、整備した施設が現状では適切な水準の使用料収入に結びついていない。下水道加入を促進して施設利用率の向上を目指した施策を図り、水洗化率の向上を図っていく必要がある。</t>
    <phoneticPr fontId="4"/>
  </si>
  <si>
    <t>・施設に関しては、設備の部品交換修繕等で延命化を図っている。管渠は、法定耐用年数を超えるものはない。
※③管渠改善率H27の当該値1.27は数値誤りによるもので、本来の数値は「0」でグラフ表記にならない。</t>
    <phoneticPr fontId="4"/>
  </si>
  <si>
    <t>・使用料収入だけでは経営が困難であるため、一般会計からの繰入金に頼らざるを得ない状況にある。
・水洗化率は向上してきているものの、いまだ平均値に届いていない状況のため、更なる向上を目指していく必要がある。
・下水道施設整備は概ね終了したが、今後は、早い時期に整備した施設から順次老朽化が進むことから、ストックマネジメント計画を策定して取り組んでいく必要がある。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</si>
</sst>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formatCode="#,##0.00;&quot;△&quot;#,##0.00;&quot;-&quot;">
                  <c:v>1.27</c:v>
                </c:pt>
                <c:pt idx="1">
                  <c:v>0</c:v>
                </c:pt>
                <c:pt idx="2">
                  <c:v>0</c:v>
                </c:pt>
                <c:pt idx="3">
                  <c:v>0</c:v>
                </c:pt>
                <c:pt idx="4">
                  <c:v>0</c:v>
                </c:pt>
              </c:numCache>
            </c:numRef>
          </c:val>
          <c:extLst>
            <c:ext xmlns:c16="http://schemas.microsoft.com/office/drawing/2014/chart" uri="{C3380CC4-5D6E-409C-BE32-E72D297353CC}">
              <c16:uniqueId val="{00000000-6489-4875-A596-94AF12F650CE}"/>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c:v>
                </c:pt>
                <c:pt idx="1">
                  <c:v>0.19</c:v>
                </c:pt>
                <c:pt idx="2">
                  <c:v>0.13</c:v>
                </c:pt>
                <c:pt idx="3">
                  <c:v>0.12</c:v>
                </c:pt>
                <c:pt idx="4">
                  <c:v>0.1</c:v>
                </c:pt>
              </c:numCache>
            </c:numRef>
          </c:val>
          <c:smooth val="0"/>
          <c:extLst>
            <c:ext xmlns:c16="http://schemas.microsoft.com/office/drawing/2014/chart" uri="{C3380CC4-5D6E-409C-BE32-E72D297353CC}">
              <c16:uniqueId val="{00000001-6489-4875-A596-94AF12F650CE}"/>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28.45</c:v>
                </c:pt>
                <c:pt idx="1">
                  <c:v>28.64</c:v>
                </c:pt>
                <c:pt idx="2">
                  <c:v>31.73</c:v>
                </c:pt>
                <c:pt idx="3">
                  <c:v>33</c:v>
                </c:pt>
                <c:pt idx="4">
                  <c:v>31.09</c:v>
                </c:pt>
              </c:numCache>
            </c:numRef>
          </c:val>
          <c:extLst>
            <c:ext xmlns:c16="http://schemas.microsoft.com/office/drawing/2014/chart" uri="{C3380CC4-5D6E-409C-BE32-E72D297353CC}">
              <c16:uniqueId val="{00000000-24A3-453F-8C5E-01726DA8889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39.869999999999997</c:v>
                </c:pt>
                <c:pt idx="1">
                  <c:v>41.28</c:v>
                </c:pt>
                <c:pt idx="2">
                  <c:v>50.24</c:v>
                </c:pt>
                <c:pt idx="3">
                  <c:v>49.68</c:v>
                </c:pt>
                <c:pt idx="4">
                  <c:v>49.27</c:v>
                </c:pt>
              </c:numCache>
            </c:numRef>
          </c:val>
          <c:smooth val="0"/>
          <c:extLst>
            <c:ext xmlns:c16="http://schemas.microsoft.com/office/drawing/2014/chart" uri="{C3380CC4-5D6E-409C-BE32-E72D297353CC}">
              <c16:uniqueId val="{00000001-24A3-453F-8C5E-01726DA8889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54.16</c:v>
                </c:pt>
                <c:pt idx="1">
                  <c:v>58.49</c:v>
                </c:pt>
                <c:pt idx="2">
                  <c:v>61.65</c:v>
                </c:pt>
                <c:pt idx="3">
                  <c:v>63.48</c:v>
                </c:pt>
                <c:pt idx="4">
                  <c:v>66.180000000000007</c:v>
                </c:pt>
              </c:numCache>
            </c:numRef>
          </c:val>
          <c:extLst>
            <c:ext xmlns:c16="http://schemas.microsoft.com/office/drawing/2014/chart" uri="{C3380CC4-5D6E-409C-BE32-E72D297353CC}">
              <c16:uniqueId val="{00000000-BD4C-4334-AD73-D5980E99065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61.37</c:v>
                </c:pt>
                <c:pt idx="1">
                  <c:v>61.3</c:v>
                </c:pt>
                <c:pt idx="2">
                  <c:v>84.17</c:v>
                </c:pt>
                <c:pt idx="3">
                  <c:v>83.35</c:v>
                </c:pt>
                <c:pt idx="4">
                  <c:v>83.16</c:v>
                </c:pt>
              </c:numCache>
            </c:numRef>
          </c:val>
          <c:smooth val="0"/>
          <c:extLst>
            <c:ext xmlns:c16="http://schemas.microsoft.com/office/drawing/2014/chart" uri="{C3380CC4-5D6E-409C-BE32-E72D297353CC}">
              <c16:uniqueId val="{00000001-BD4C-4334-AD73-D5980E99065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89.09</c:v>
                </c:pt>
                <c:pt idx="1">
                  <c:v>91.11</c:v>
                </c:pt>
                <c:pt idx="2">
                  <c:v>96.69</c:v>
                </c:pt>
                <c:pt idx="3">
                  <c:v>78.13</c:v>
                </c:pt>
                <c:pt idx="4">
                  <c:v>71.72</c:v>
                </c:pt>
              </c:numCache>
            </c:numRef>
          </c:val>
          <c:extLst>
            <c:ext xmlns:c16="http://schemas.microsoft.com/office/drawing/2014/chart" uri="{C3380CC4-5D6E-409C-BE32-E72D297353CC}">
              <c16:uniqueId val="{00000000-6682-4950-96C8-A38CF02D008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682-4950-96C8-A38CF02D008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357-4748-945C-5C4DF3AD9A7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357-4748-945C-5C4DF3AD9A7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76E-4F8E-A010-C1C3FBD84C0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76E-4F8E-A010-C1C3FBD84C0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4E3-4D8C-85C2-661FD96522E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4E3-4D8C-85C2-661FD96522E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99C-4EAE-B6C1-739D20F738A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99C-4EAE-B6C1-739D20F738A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5209.3100000000004</c:v>
                </c:pt>
                <c:pt idx="1">
                  <c:v>5183.2700000000004</c:v>
                </c:pt>
                <c:pt idx="2">
                  <c:v>4700.6000000000004</c:v>
                </c:pt>
                <c:pt idx="3">
                  <c:v>4338.43</c:v>
                </c:pt>
                <c:pt idx="4">
                  <c:v>4119.5600000000004</c:v>
                </c:pt>
              </c:numCache>
            </c:numRef>
          </c:val>
          <c:extLst>
            <c:ext xmlns:c16="http://schemas.microsoft.com/office/drawing/2014/chart" uri="{C3380CC4-5D6E-409C-BE32-E72D297353CC}">
              <c16:uniqueId val="{00000000-468C-438D-AFCE-C28249E6790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1824.34</c:v>
                </c:pt>
                <c:pt idx="1">
                  <c:v>1604.64</c:v>
                </c:pt>
                <c:pt idx="2">
                  <c:v>1124.26</c:v>
                </c:pt>
                <c:pt idx="3">
                  <c:v>1048.23</c:v>
                </c:pt>
                <c:pt idx="4">
                  <c:v>1130.42</c:v>
                </c:pt>
              </c:numCache>
            </c:numRef>
          </c:val>
          <c:smooth val="0"/>
          <c:extLst>
            <c:ext xmlns:c16="http://schemas.microsoft.com/office/drawing/2014/chart" uri="{C3380CC4-5D6E-409C-BE32-E72D297353CC}">
              <c16:uniqueId val="{00000001-468C-438D-AFCE-C28249E6790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45.46</c:v>
                </c:pt>
                <c:pt idx="1">
                  <c:v>50.07</c:v>
                </c:pt>
                <c:pt idx="2">
                  <c:v>51.51</c:v>
                </c:pt>
                <c:pt idx="3">
                  <c:v>47.75</c:v>
                </c:pt>
                <c:pt idx="4">
                  <c:v>38.76</c:v>
                </c:pt>
              </c:numCache>
            </c:numRef>
          </c:val>
          <c:extLst>
            <c:ext xmlns:c16="http://schemas.microsoft.com/office/drawing/2014/chart" uri="{C3380CC4-5D6E-409C-BE32-E72D297353CC}">
              <c16:uniqueId val="{00000000-0871-4B8C-A599-24B24C5BF05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54.16</c:v>
                </c:pt>
                <c:pt idx="1">
                  <c:v>60.01</c:v>
                </c:pt>
                <c:pt idx="2">
                  <c:v>80.58</c:v>
                </c:pt>
                <c:pt idx="3">
                  <c:v>78.92</c:v>
                </c:pt>
                <c:pt idx="4">
                  <c:v>74.17</c:v>
                </c:pt>
              </c:numCache>
            </c:numRef>
          </c:val>
          <c:smooth val="0"/>
          <c:extLst>
            <c:ext xmlns:c16="http://schemas.microsoft.com/office/drawing/2014/chart" uri="{C3380CC4-5D6E-409C-BE32-E72D297353CC}">
              <c16:uniqueId val="{00000001-0871-4B8C-A599-24B24C5BF05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346.59</c:v>
                </c:pt>
                <c:pt idx="1">
                  <c:v>313.64</c:v>
                </c:pt>
                <c:pt idx="2">
                  <c:v>303.5</c:v>
                </c:pt>
                <c:pt idx="3">
                  <c:v>327.39999999999998</c:v>
                </c:pt>
                <c:pt idx="4">
                  <c:v>408.79</c:v>
                </c:pt>
              </c:numCache>
            </c:numRef>
          </c:val>
          <c:extLst>
            <c:ext xmlns:c16="http://schemas.microsoft.com/office/drawing/2014/chart" uri="{C3380CC4-5D6E-409C-BE32-E72D297353CC}">
              <c16:uniqueId val="{00000000-2009-4361-9FD0-05A44912F4D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307.56</c:v>
                </c:pt>
                <c:pt idx="1">
                  <c:v>277.67</c:v>
                </c:pt>
                <c:pt idx="2">
                  <c:v>216.21</c:v>
                </c:pt>
                <c:pt idx="3">
                  <c:v>220.31</c:v>
                </c:pt>
                <c:pt idx="4">
                  <c:v>230.95</c:v>
                </c:pt>
              </c:numCache>
            </c:numRef>
          </c:val>
          <c:smooth val="0"/>
          <c:extLst>
            <c:ext xmlns:c16="http://schemas.microsoft.com/office/drawing/2014/chart" uri="{C3380CC4-5D6E-409C-BE32-E72D297353CC}">
              <c16:uniqueId val="{00000001-2009-4361-9FD0-05A44912F4D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I1" zoomScaleNormal="100" workbookViewId="0">
      <selection activeCell="BL66" sqref="BL66:BZ82"/>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2">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2">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5" t="str">
        <f>データ!H6</f>
        <v>山形県　真室川町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2">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tr">
        <f>データ!$M$6</f>
        <v>非設置</v>
      </c>
      <c r="AE8" s="73"/>
      <c r="AF8" s="73"/>
      <c r="AG8" s="73"/>
      <c r="AH8" s="73"/>
      <c r="AI8" s="73"/>
      <c r="AJ8" s="73"/>
      <c r="AK8" s="3"/>
      <c r="AL8" s="69">
        <f>データ!S6</f>
        <v>7528</v>
      </c>
      <c r="AM8" s="69"/>
      <c r="AN8" s="69"/>
      <c r="AO8" s="69"/>
      <c r="AP8" s="69"/>
      <c r="AQ8" s="69"/>
      <c r="AR8" s="69"/>
      <c r="AS8" s="69"/>
      <c r="AT8" s="68">
        <f>データ!T6</f>
        <v>374.22</v>
      </c>
      <c r="AU8" s="68"/>
      <c r="AV8" s="68"/>
      <c r="AW8" s="68"/>
      <c r="AX8" s="68"/>
      <c r="AY8" s="68"/>
      <c r="AZ8" s="68"/>
      <c r="BA8" s="68"/>
      <c r="BB8" s="68">
        <f>データ!U6</f>
        <v>20.12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2">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2">
      <c r="A10" s="2"/>
      <c r="B10" s="68" t="str">
        <f>データ!N6</f>
        <v>-</v>
      </c>
      <c r="C10" s="68"/>
      <c r="D10" s="68"/>
      <c r="E10" s="68"/>
      <c r="F10" s="68"/>
      <c r="G10" s="68"/>
      <c r="H10" s="68"/>
      <c r="I10" s="68" t="str">
        <f>データ!O6</f>
        <v>該当数値なし</v>
      </c>
      <c r="J10" s="68"/>
      <c r="K10" s="68"/>
      <c r="L10" s="68"/>
      <c r="M10" s="68"/>
      <c r="N10" s="68"/>
      <c r="O10" s="68"/>
      <c r="P10" s="68">
        <f>データ!P6</f>
        <v>24.74</v>
      </c>
      <c r="Q10" s="68"/>
      <c r="R10" s="68"/>
      <c r="S10" s="68"/>
      <c r="T10" s="68"/>
      <c r="U10" s="68"/>
      <c r="V10" s="68"/>
      <c r="W10" s="68">
        <f>データ!Q6</f>
        <v>100.15</v>
      </c>
      <c r="X10" s="68"/>
      <c r="Y10" s="68"/>
      <c r="Z10" s="68"/>
      <c r="AA10" s="68"/>
      <c r="AB10" s="68"/>
      <c r="AC10" s="68"/>
      <c r="AD10" s="69">
        <f>データ!R6</f>
        <v>3080</v>
      </c>
      <c r="AE10" s="69"/>
      <c r="AF10" s="69"/>
      <c r="AG10" s="69"/>
      <c r="AH10" s="69"/>
      <c r="AI10" s="69"/>
      <c r="AJ10" s="69"/>
      <c r="AK10" s="2"/>
      <c r="AL10" s="69">
        <f>データ!V6</f>
        <v>1848</v>
      </c>
      <c r="AM10" s="69"/>
      <c r="AN10" s="69"/>
      <c r="AO10" s="69"/>
      <c r="AP10" s="69"/>
      <c r="AQ10" s="69"/>
      <c r="AR10" s="69"/>
      <c r="AS10" s="69"/>
      <c r="AT10" s="68">
        <f>データ!W6</f>
        <v>0.88</v>
      </c>
      <c r="AU10" s="68"/>
      <c r="AV10" s="68"/>
      <c r="AW10" s="68"/>
      <c r="AX10" s="68"/>
      <c r="AY10" s="68"/>
      <c r="AZ10" s="68"/>
      <c r="BA10" s="68"/>
      <c r="BB10" s="68">
        <f>データ!X6</f>
        <v>2100</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2">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2">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2">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2">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43</v>
      </c>
      <c r="N86" s="26" t="s">
        <v>44</v>
      </c>
      <c r="O86" s="26" t="str">
        <f>データ!EO6</f>
        <v>【0.22】</v>
      </c>
    </row>
  </sheetData>
  <sheetProtection algorithmName="SHA-512" hashValue="Mv5L2fS888hEnZ64BgqxnCtY8jbMkPW+kwoktINcLvjM6mgjV/OBowqUAiZ1NWibrrBZ9ZVNtIJEDQAZvn2xxQ==" saltValue="q9+FJrdk/PLzHKTiDdEiQ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2" x14ac:dyDescent="0.2"/>
  <cols>
    <col min="2" max="144" width="11.8867187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2">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2019</v>
      </c>
      <c r="C6" s="33">
        <f t="shared" ref="C6:X6" si="3">C7</f>
        <v>63649</v>
      </c>
      <c r="D6" s="33">
        <f t="shared" si="3"/>
        <v>47</v>
      </c>
      <c r="E6" s="33">
        <f t="shared" si="3"/>
        <v>17</v>
      </c>
      <c r="F6" s="33">
        <f t="shared" si="3"/>
        <v>1</v>
      </c>
      <c r="G6" s="33">
        <f t="shared" si="3"/>
        <v>0</v>
      </c>
      <c r="H6" s="33" t="str">
        <f t="shared" si="3"/>
        <v>山形県　真室川町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24.74</v>
      </c>
      <c r="Q6" s="34">
        <f t="shared" si="3"/>
        <v>100.15</v>
      </c>
      <c r="R6" s="34">
        <f t="shared" si="3"/>
        <v>3080</v>
      </c>
      <c r="S6" s="34">
        <f t="shared" si="3"/>
        <v>7528</v>
      </c>
      <c r="T6" s="34">
        <f t="shared" si="3"/>
        <v>374.22</v>
      </c>
      <c r="U6" s="34">
        <f t="shared" si="3"/>
        <v>20.12</v>
      </c>
      <c r="V6" s="34">
        <f t="shared" si="3"/>
        <v>1848</v>
      </c>
      <c r="W6" s="34">
        <f t="shared" si="3"/>
        <v>0.88</v>
      </c>
      <c r="X6" s="34">
        <f t="shared" si="3"/>
        <v>2100</v>
      </c>
      <c r="Y6" s="35">
        <f>IF(Y7="",NA(),Y7)</f>
        <v>89.09</v>
      </c>
      <c r="Z6" s="35">
        <f t="shared" ref="Z6:AH6" si="4">IF(Z7="",NA(),Z7)</f>
        <v>91.11</v>
      </c>
      <c r="AA6" s="35">
        <f t="shared" si="4"/>
        <v>96.69</v>
      </c>
      <c r="AB6" s="35">
        <f t="shared" si="4"/>
        <v>78.13</v>
      </c>
      <c r="AC6" s="35">
        <f t="shared" si="4"/>
        <v>71.72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5209.3100000000004</v>
      </c>
      <c r="BG6" s="35">
        <f t="shared" ref="BG6:BO6" si="7">IF(BG7="",NA(),BG7)</f>
        <v>5183.2700000000004</v>
      </c>
      <c r="BH6" s="35">
        <f t="shared" si="7"/>
        <v>4700.6000000000004</v>
      </c>
      <c r="BI6" s="35">
        <f t="shared" si="7"/>
        <v>4338.43</v>
      </c>
      <c r="BJ6" s="35">
        <f t="shared" si="7"/>
        <v>4119.5600000000004</v>
      </c>
      <c r="BK6" s="35">
        <f t="shared" si="7"/>
        <v>1824.34</v>
      </c>
      <c r="BL6" s="35">
        <f t="shared" si="7"/>
        <v>1604.64</v>
      </c>
      <c r="BM6" s="35">
        <f t="shared" si="7"/>
        <v>1124.26</v>
      </c>
      <c r="BN6" s="35">
        <f t="shared" si="7"/>
        <v>1048.23</v>
      </c>
      <c r="BO6" s="35">
        <f t="shared" si="7"/>
        <v>1130.42</v>
      </c>
      <c r="BP6" s="34" t="str">
        <f>IF(BP7="","",IF(BP7="-","【-】","【"&amp;SUBSTITUTE(TEXT(BP7,"#,##0.00"),"-","△")&amp;"】"))</f>
        <v>【682.51】</v>
      </c>
      <c r="BQ6" s="35">
        <f>IF(BQ7="",NA(),BQ7)</f>
        <v>45.46</v>
      </c>
      <c r="BR6" s="35">
        <f t="shared" ref="BR6:BZ6" si="8">IF(BR7="",NA(),BR7)</f>
        <v>50.07</v>
      </c>
      <c r="BS6" s="35">
        <f t="shared" si="8"/>
        <v>51.51</v>
      </c>
      <c r="BT6" s="35">
        <f t="shared" si="8"/>
        <v>47.75</v>
      </c>
      <c r="BU6" s="35">
        <f t="shared" si="8"/>
        <v>38.76</v>
      </c>
      <c r="BV6" s="35">
        <f t="shared" si="8"/>
        <v>54.16</v>
      </c>
      <c r="BW6" s="35">
        <f t="shared" si="8"/>
        <v>60.01</v>
      </c>
      <c r="BX6" s="35">
        <f t="shared" si="8"/>
        <v>80.58</v>
      </c>
      <c r="BY6" s="35">
        <f t="shared" si="8"/>
        <v>78.92</v>
      </c>
      <c r="BZ6" s="35">
        <f t="shared" si="8"/>
        <v>74.17</v>
      </c>
      <c r="CA6" s="34" t="str">
        <f>IF(CA7="","",IF(CA7="-","【-】","【"&amp;SUBSTITUTE(TEXT(CA7,"#,##0.00"),"-","△")&amp;"】"))</f>
        <v>【100.34】</v>
      </c>
      <c r="CB6" s="35">
        <f>IF(CB7="",NA(),CB7)</f>
        <v>346.59</v>
      </c>
      <c r="CC6" s="35">
        <f t="shared" ref="CC6:CK6" si="9">IF(CC7="",NA(),CC7)</f>
        <v>313.64</v>
      </c>
      <c r="CD6" s="35">
        <f t="shared" si="9"/>
        <v>303.5</v>
      </c>
      <c r="CE6" s="35">
        <f t="shared" si="9"/>
        <v>327.39999999999998</v>
      </c>
      <c r="CF6" s="35">
        <f t="shared" si="9"/>
        <v>408.79</v>
      </c>
      <c r="CG6" s="35">
        <f t="shared" si="9"/>
        <v>307.56</v>
      </c>
      <c r="CH6" s="35">
        <f t="shared" si="9"/>
        <v>277.67</v>
      </c>
      <c r="CI6" s="35">
        <f t="shared" si="9"/>
        <v>216.21</v>
      </c>
      <c r="CJ6" s="35">
        <f t="shared" si="9"/>
        <v>220.31</v>
      </c>
      <c r="CK6" s="35">
        <f t="shared" si="9"/>
        <v>230.95</v>
      </c>
      <c r="CL6" s="34" t="str">
        <f>IF(CL7="","",IF(CL7="-","【-】","【"&amp;SUBSTITUTE(TEXT(CL7,"#,##0.00"),"-","△")&amp;"】"))</f>
        <v>【136.15】</v>
      </c>
      <c r="CM6" s="35">
        <f>IF(CM7="",NA(),CM7)</f>
        <v>28.45</v>
      </c>
      <c r="CN6" s="35">
        <f t="shared" ref="CN6:CV6" si="10">IF(CN7="",NA(),CN7)</f>
        <v>28.64</v>
      </c>
      <c r="CO6" s="35">
        <f t="shared" si="10"/>
        <v>31.73</v>
      </c>
      <c r="CP6" s="35">
        <f t="shared" si="10"/>
        <v>33</v>
      </c>
      <c r="CQ6" s="35">
        <f t="shared" si="10"/>
        <v>31.09</v>
      </c>
      <c r="CR6" s="35">
        <f t="shared" si="10"/>
        <v>39.869999999999997</v>
      </c>
      <c r="CS6" s="35">
        <f t="shared" si="10"/>
        <v>41.28</v>
      </c>
      <c r="CT6" s="35">
        <f t="shared" si="10"/>
        <v>50.24</v>
      </c>
      <c r="CU6" s="35">
        <f t="shared" si="10"/>
        <v>49.68</v>
      </c>
      <c r="CV6" s="35">
        <f t="shared" si="10"/>
        <v>49.27</v>
      </c>
      <c r="CW6" s="34" t="str">
        <f>IF(CW7="","",IF(CW7="-","【-】","【"&amp;SUBSTITUTE(TEXT(CW7,"#,##0.00"),"-","△")&amp;"】"))</f>
        <v>【59.64】</v>
      </c>
      <c r="CX6" s="35">
        <f>IF(CX7="",NA(),CX7)</f>
        <v>54.16</v>
      </c>
      <c r="CY6" s="35">
        <f t="shared" ref="CY6:DG6" si="11">IF(CY7="",NA(),CY7)</f>
        <v>58.49</v>
      </c>
      <c r="CZ6" s="35">
        <f t="shared" si="11"/>
        <v>61.65</v>
      </c>
      <c r="DA6" s="35">
        <f t="shared" si="11"/>
        <v>63.48</v>
      </c>
      <c r="DB6" s="35">
        <f t="shared" si="11"/>
        <v>66.180000000000007</v>
      </c>
      <c r="DC6" s="35">
        <f t="shared" si="11"/>
        <v>61.37</v>
      </c>
      <c r="DD6" s="35">
        <f t="shared" si="11"/>
        <v>61.3</v>
      </c>
      <c r="DE6" s="35">
        <f t="shared" si="11"/>
        <v>84.17</v>
      </c>
      <c r="DF6" s="35">
        <f t="shared" si="11"/>
        <v>83.35</v>
      </c>
      <c r="DG6" s="35">
        <f t="shared" si="11"/>
        <v>83.16</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1.27</v>
      </c>
      <c r="EF6" s="34">
        <f t="shared" ref="EF6:EN6" si="14">IF(EF7="",NA(),EF7)</f>
        <v>0</v>
      </c>
      <c r="EG6" s="34">
        <f t="shared" si="14"/>
        <v>0</v>
      </c>
      <c r="EH6" s="34">
        <f t="shared" si="14"/>
        <v>0</v>
      </c>
      <c r="EI6" s="34">
        <f t="shared" si="14"/>
        <v>0</v>
      </c>
      <c r="EJ6" s="35">
        <f t="shared" si="14"/>
        <v>0.2</v>
      </c>
      <c r="EK6" s="35">
        <f t="shared" si="14"/>
        <v>0.19</v>
      </c>
      <c r="EL6" s="35">
        <f t="shared" si="14"/>
        <v>0.13</v>
      </c>
      <c r="EM6" s="35">
        <f t="shared" si="14"/>
        <v>0.12</v>
      </c>
      <c r="EN6" s="35">
        <f t="shared" si="14"/>
        <v>0.1</v>
      </c>
      <c r="EO6" s="34" t="str">
        <f>IF(EO7="","",IF(EO7="-","【-】","【"&amp;SUBSTITUTE(TEXT(EO7,"#,##0.00"),"-","△")&amp;"】"))</f>
        <v>【0.22】</v>
      </c>
    </row>
    <row r="7" spans="1:145" s="36" customFormat="1" x14ac:dyDescent="0.2">
      <c r="A7" s="28"/>
      <c r="B7" s="37">
        <v>2019</v>
      </c>
      <c r="C7" s="37">
        <v>63649</v>
      </c>
      <c r="D7" s="37">
        <v>47</v>
      </c>
      <c r="E7" s="37">
        <v>17</v>
      </c>
      <c r="F7" s="37">
        <v>1</v>
      </c>
      <c r="G7" s="37">
        <v>0</v>
      </c>
      <c r="H7" s="37" t="s">
        <v>98</v>
      </c>
      <c r="I7" s="37" t="s">
        <v>99</v>
      </c>
      <c r="J7" s="37" t="s">
        <v>100</v>
      </c>
      <c r="K7" s="37" t="s">
        <v>101</v>
      </c>
      <c r="L7" s="37" t="s">
        <v>102</v>
      </c>
      <c r="M7" s="37" t="s">
        <v>103</v>
      </c>
      <c r="N7" s="38" t="s">
        <v>104</v>
      </c>
      <c r="O7" s="38" t="s">
        <v>105</v>
      </c>
      <c r="P7" s="38">
        <v>24.74</v>
      </c>
      <c r="Q7" s="38">
        <v>100.15</v>
      </c>
      <c r="R7" s="38">
        <v>3080</v>
      </c>
      <c r="S7" s="38">
        <v>7528</v>
      </c>
      <c r="T7" s="38">
        <v>374.22</v>
      </c>
      <c r="U7" s="38">
        <v>20.12</v>
      </c>
      <c r="V7" s="38">
        <v>1848</v>
      </c>
      <c r="W7" s="38">
        <v>0.88</v>
      </c>
      <c r="X7" s="38">
        <v>2100</v>
      </c>
      <c r="Y7" s="38">
        <v>89.09</v>
      </c>
      <c r="Z7" s="38">
        <v>91.11</v>
      </c>
      <c r="AA7" s="38">
        <v>96.69</v>
      </c>
      <c r="AB7" s="38">
        <v>78.13</v>
      </c>
      <c r="AC7" s="38">
        <v>71.72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5209.3100000000004</v>
      </c>
      <c r="BG7" s="38">
        <v>5183.2700000000004</v>
      </c>
      <c r="BH7" s="38">
        <v>4700.6000000000004</v>
      </c>
      <c r="BI7" s="38">
        <v>4338.43</v>
      </c>
      <c r="BJ7" s="38">
        <v>4119.5600000000004</v>
      </c>
      <c r="BK7" s="38">
        <v>1824.34</v>
      </c>
      <c r="BL7" s="38">
        <v>1604.64</v>
      </c>
      <c r="BM7" s="38">
        <v>1124.26</v>
      </c>
      <c r="BN7" s="38">
        <v>1048.23</v>
      </c>
      <c r="BO7" s="38">
        <v>1130.42</v>
      </c>
      <c r="BP7" s="38">
        <v>682.51</v>
      </c>
      <c r="BQ7" s="38">
        <v>45.46</v>
      </c>
      <c r="BR7" s="38">
        <v>50.07</v>
      </c>
      <c r="BS7" s="38">
        <v>51.51</v>
      </c>
      <c r="BT7" s="38">
        <v>47.75</v>
      </c>
      <c r="BU7" s="38">
        <v>38.76</v>
      </c>
      <c r="BV7" s="38">
        <v>54.16</v>
      </c>
      <c r="BW7" s="38">
        <v>60.01</v>
      </c>
      <c r="BX7" s="38">
        <v>80.58</v>
      </c>
      <c r="BY7" s="38">
        <v>78.92</v>
      </c>
      <c r="BZ7" s="38">
        <v>74.17</v>
      </c>
      <c r="CA7" s="38">
        <v>100.34</v>
      </c>
      <c r="CB7" s="38">
        <v>346.59</v>
      </c>
      <c r="CC7" s="38">
        <v>313.64</v>
      </c>
      <c r="CD7" s="38">
        <v>303.5</v>
      </c>
      <c r="CE7" s="38">
        <v>327.39999999999998</v>
      </c>
      <c r="CF7" s="38">
        <v>408.79</v>
      </c>
      <c r="CG7" s="38">
        <v>307.56</v>
      </c>
      <c r="CH7" s="38">
        <v>277.67</v>
      </c>
      <c r="CI7" s="38">
        <v>216.21</v>
      </c>
      <c r="CJ7" s="38">
        <v>220.31</v>
      </c>
      <c r="CK7" s="38">
        <v>230.95</v>
      </c>
      <c r="CL7" s="38">
        <v>136.15</v>
      </c>
      <c r="CM7" s="38">
        <v>28.45</v>
      </c>
      <c r="CN7" s="38">
        <v>28.64</v>
      </c>
      <c r="CO7" s="38">
        <v>31.73</v>
      </c>
      <c r="CP7" s="38">
        <v>33</v>
      </c>
      <c r="CQ7" s="38">
        <v>31.09</v>
      </c>
      <c r="CR7" s="38">
        <v>39.869999999999997</v>
      </c>
      <c r="CS7" s="38">
        <v>41.28</v>
      </c>
      <c r="CT7" s="38">
        <v>50.24</v>
      </c>
      <c r="CU7" s="38">
        <v>49.68</v>
      </c>
      <c r="CV7" s="38">
        <v>49.27</v>
      </c>
      <c r="CW7" s="38">
        <v>59.64</v>
      </c>
      <c r="CX7" s="38">
        <v>54.16</v>
      </c>
      <c r="CY7" s="38">
        <v>58.49</v>
      </c>
      <c r="CZ7" s="38">
        <v>61.65</v>
      </c>
      <c r="DA7" s="38">
        <v>63.48</v>
      </c>
      <c r="DB7" s="38">
        <v>66.180000000000007</v>
      </c>
      <c r="DC7" s="38">
        <v>61.37</v>
      </c>
      <c r="DD7" s="38">
        <v>61.3</v>
      </c>
      <c r="DE7" s="38">
        <v>84.17</v>
      </c>
      <c r="DF7" s="38">
        <v>83.35</v>
      </c>
      <c r="DG7" s="38">
        <v>83.16</v>
      </c>
      <c r="DH7" s="38">
        <v>95.35</v>
      </c>
      <c r="DI7" s="38"/>
      <c r="DJ7" s="38"/>
      <c r="DK7" s="38"/>
      <c r="DL7" s="38"/>
      <c r="DM7" s="38"/>
      <c r="DN7" s="38"/>
      <c r="DO7" s="38"/>
      <c r="DP7" s="38"/>
      <c r="DQ7" s="38"/>
      <c r="DR7" s="38"/>
      <c r="DS7" s="38"/>
      <c r="DT7" s="38"/>
      <c r="DU7" s="38"/>
      <c r="DV7" s="38"/>
      <c r="DW7" s="38"/>
      <c r="DX7" s="38"/>
      <c r="DY7" s="38"/>
      <c r="DZ7" s="38"/>
      <c r="EA7" s="38"/>
      <c r="EB7" s="38"/>
      <c r="EC7" s="38"/>
      <c r="ED7" s="38"/>
      <c r="EE7" s="38">
        <v>1.27</v>
      </c>
      <c r="EF7" s="38">
        <v>0</v>
      </c>
      <c r="EG7" s="38">
        <v>0</v>
      </c>
      <c r="EH7" s="38">
        <v>0</v>
      </c>
      <c r="EI7" s="38">
        <v>0</v>
      </c>
      <c r="EJ7" s="38">
        <v>0.2</v>
      </c>
      <c r="EK7" s="38">
        <v>0.19</v>
      </c>
      <c r="EL7" s="38">
        <v>0.13</v>
      </c>
      <c r="EM7" s="38">
        <v>0.12</v>
      </c>
      <c r="EN7" s="38">
        <v>0.1</v>
      </c>
      <c r="EO7" s="38">
        <v>0.22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2">
      <c r="B11">
        <v>4</v>
      </c>
      <c r="C11">
        <v>3</v>
      </c>
      <c r="D11">
        <v>2</v>
      </c>
      <c r="E11">
        <v>1</v>
      </c>
      <c r="F11">
        <v>0</v>
      </c>
      <c r="G11" t="s">
        <v>111</v>
      </c>
    </row>
    <row r="12" spans="1:145" x14ac:dyDescent="0.2">
      <c r="B12">
        <v>1</v>
      </c>
      <c r="C12">
        <v>1</v>
      </c>
      <c r="D12">
        <v>1</v>
      </c>
      <c r="E12">
        <v>1</v>
      </c>
      <c r="F12">
        <v>1</v>
      </c>
      <c r="G12" t="s">
        <v>112</v>
      </c>
    </row>
    <row r="13" spans="1:145" x14ac:dyDescent="0.2">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　佳奈</cp:lastModifiedBy>
  <dcterms:created xsi:type="dcterms:W3CDTF">2020-12-04T02:43:10Z</dcterms:created>
  <dcterms:modified xsi:type="dcterms:W3CDTF">2021-01-26T00:33:50Z</dcterms:modified>
  <cp:category/>
</cp:coreProperties>
</file>