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192.168.10.251\農村整備課\上下水道係\経営比較分析表\R1\【経営比較分析表】2019_063665_47_1718\【経営比較分析表】2019_063665_47_1718\"/>
    </mc:Choice>
  </mc:AlternateContent>
  <xr:revisionPtr revIDLastSave="0" documentId="13_ncr:1_{36F43064-CF68-4F90-A9D1-401C182AC0C8}" xr6:coauthVersionLast="43" xr6:coauthVersionMax="43" xr10:uidLastSave="{00000000-0000-0000-0000-000000000000}"/>
  <workbookProtection workbookAlgorithmName="SHA-512" workbookHashValue="ChtcbzVLzmrTmw1vokWm9vN9Cx8w3EmkKD7K54/GPeR/uqQrvxvJPI3g4r7xQZouhp/Hy9dl0QacwvFG4DLWXQ==" workbookSaltValue="eoF2AoFb4wPMkbxPIwioqQ==" workbookSpinCount="100000" lockStructure="1"/>
  <bookViews>
    <workbookView xWindow="-108" yWindow="-108" windowWidth="23256" windowHeight="12576" xr2:uid="{00000000-000D-0000-FFFF-FFFF00000000}"/>
  </bookViews>
  <sheets>
    <sheet name="法非適用_下水道事業" sheetId="4" r:id="rId1"/>
    <sheet name="データ" sheetId="5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AD10" i="4" s="1"/>
  <c r="Q6" i="5"/>
  <c r="P6" i="5"/>
  <c r="P10" i="4" s="1"/>
  <c r="O6" i="5"/>
  <c r="N6" i="5"/>
  <c r="M6" i="5"/>
  <c r="AD8" i="4" s="1"/>
  <c r="L6" i="5"/>
  <c r="W8" i="4" s="1"/>
  <c r="K6" i="5"/>
  <c r="J6" i="5"/>
  <c r="I8" i="4" s="1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I86" i="4"/>
  <c r="E86" i="4"/>
  <c r="AT10" i="4"/>
  <c r="AL10" i="4"/>
  <c r="W10" i="4"/>
  <c r="I10" i="4"/>
  <c r="B10" i="4"/>
  <c r="BB8" i="4"/>
  <c r="AL8" i="4"/>
  <c r="P8" i="4"/>
  <c r="B8" i="4"/>
</calcChain>
</file>

<file path=xl/sharedStrings.xml><?xml version="1.0" encoding="utf-8"?>
<sst xmlns="http://schemas.openxmlformats.org/spreadsheetml/2006/main" count="247" uniqueCount="119">
  <si>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</si>
  <si>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</si>
  <si>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</si>
  <si>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</si>
  <si>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</si>
  <si>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</si>
  <si>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</si>
  <si>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</si>
  <si>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</si>
  <si>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</si>
  <si>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</si>
  <si>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</si>
  <si>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</si>
  <si>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</si>
  <si>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</si>
  <si>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</si>
  <si>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</si>
  <si>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</si>
  <si>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</si>
  <si>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</si>
  <si>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</si>
  <si>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</si>
  <si>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</si>
  <si>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</si>
  <si>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</si>
  <si>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</si>
  <si>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</si>
  <si>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</si>
  <si>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</si>
  <si>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</si>
  <si>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</si>
  <si>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</si>
  <si>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</si>
  <si>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</si>
  <si>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</si>
  <si>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</si>
  <si>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</si>
  <si>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</si>
  <si>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</si>
  <si>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</si>
  <si>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</si>
  <si>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</si>
  <si>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</si>
  <si>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</si>
  <si>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</si>
  <si>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</si>
  <si>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</si>
  <si>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</si>
  <si>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</si>
  <si>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</si>
  <si>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</si>
  <si>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</si>
  <si>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</si>
  <si>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</si>
  <si>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</si>
  <si>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</si>
  <si>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</si>
  <si>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</si>
  <si>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</si>
  <si>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</si>
  <si>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</si>
  <si>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</si>
  <si>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</si>
  <si>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</si>
  <si>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</si>
  <si>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</si>
  <si>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</si>
  <si>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</si>
  <si>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</si>
  <si>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</si>
  <si>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</si>
  <si>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</si>
  <si>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</si>
  <si>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</si>
  <si>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</si>
  <si>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</si>
  <si>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</si>
  <si>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</si>
  <si>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</si>
  <si>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</si>
  <si>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</si>
  <si>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</si>
  <si>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</si>
  <si>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</si>
  <si>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</si>
  <si>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</si>
  <si>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</si>
  <si>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</si>
  <si>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</si>
  <si>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</si>
  <si>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</si>
  <si>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</si>
  <si>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</si>
  <si>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</si>
  <si>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</si>
  <si>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</si>
  <si>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</si>
  <si>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</si>
  <si>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鮭川村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</si>
  <si>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</si>
  <si>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</si>
  <si>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</si>
  <si>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</si>
  <si>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</si>
  <si>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</si>
  <si>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</si>
  <si>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</si>
  <si>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</si>
  <si>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</si>
  <si>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</si>
  <si>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</si>
  <si>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</si>
  <si>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</si>
  <si>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</si>
  <si>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</si>
  <si>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</si>
  <si>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平成7年度の供用開始から20年以上が経過しているが、管理を委託しており、定期的に点検を行うことによって大きな故障を防止している。
　今後も定期的な点検を行い、適正な運転を行いながら、修繕など維持管理に努め施設の長寿命化を図っていく。</t>
    <rPh sb="1" eb="3">
      <t>ヘイセイ</t>
    </rPh>
    <rPh sb="4" eb="6">
      <t>ネンド</t>
    </rPh>
    <rPh sb="7" eb="9">
      <t>キョウヨウ</t>
    </rPh>
    <rPh sb="9" eb="11">
      <t>カイシ</t>
    </rPh>
    <rPh sb="15" eb="18">
      <t>ネンイジョウ</t>
    </rPh>
    <rPh sb="19" eb="21">
      <t>ケイカ</t>
    </rPh>
    <rPh sb="27" eb="29">
      <t>カンリ</t>
    </rPh>
    <rPh sb="30" eb="32">
      <t>イタク</t>
    </rPh>
    <rPh sb="37" eb="40">
      <t>テイキテキ</t>
    </rPh>
    <rPh sb="41" eb="43">
      <t>テンケン</t>
    </rPh>
    <rPh sb="44" eb="45">
      <t>オコナ</t>
    </rPh>
    <rPh sb="52" eb="53">
      <t>オオ</t>
    </rPh>
    <rPh sb="55" eb="57">
      <t>コショウ</t>
    </rPh>
    <rPh sb="58" eb="60">
      <t>ボウシ</t>
    </rPh>
    <rPh sb="67" eb="69">
      <t>コンゴ</t>
    </rPh>
    <rPh sb="70" eb="73">
      <t>テイキテキ</t>
    </rPh>
    <rPh sb="74" eb="76">
      <t>テンケン</t>
    </rPh>
    <rPh sb="77" eb="78">
      <t>オコナ</t>
    </rPh>
    <rPh sb="80" eb="82">
      <t>テキセイ</t>
    </rPh>
    <rPh sb="83" eb="85">
      <t>ウンテン</t>
    </rPh>
    <rPh sb="86" eb="87">
      <t>オコナ</t>
    </rPh>
    <rPh sb="92" eb="94">
      <t>シュウゼン</t>
    </rPh>
    <rPh sb="96" eb="98">
      <t>イジ</t>
    </rPh>
    <rPh sb="98" eb="100">
      <t>カンリ</t>
    </rPh>
    <rPh sb="101" eb="102">
      <t>ツト</t>
    </rPh>
    <rPh sb="103" eb="105">
      <t>シセツ</t>
    </rPh>
    <rPh sb="106" eb="110">
      <t>チョウジュミョウカ</t>
    </rPh>
    <rPh sb="111" eb="112">
      <t>ハカ</t>
    </rPh>
    <phoneticPr fontId="4"/>
  </si>
  <si>
    <t>　経営については、維持管理の委託や、専任の職員を置かず人件費を抑制するなどしながら、農業集落排水と一体的に経営を行うことで経費を抑えている。
　収益的収支比率、施設利用率、水洗化率は、100％となっているものの、小規模なこともあり経費の回収率が平均を下回り、汚水処理原価が高くなってしまっている状況にある。
　また、農業集落排水とのバランスを考慮した料金体系となっており、令和2年度に料金改定を行うこととしている。</t>
    <rPh sb="1" eb="3">
      <t>ケイエイ</t>
    </rPh>
    <rPh sb="9" eb="11">
      <t>イジ</t>
    </rPh>
    <rPh sb="11" eb="13">
      <t>カンリ</t>
    </rPh>
    <rPh sb="14" eb="16">
      <t>イタク</t>
    </rPh>
    <rPh sb="18" eb="20">
      <t>センニン</t>
    </rPh>
    <rPh sb="21" eb="23">
      <t>ショクイン</t>
    </rPh>
    <rPh sb="24" eb="25">
      <t>オ</t>
    </rPh>
    <rPh sb="27" eb="30">
      <t>ジンケンヒ</t>
    </rPh>
    <rPh sb="31" eb="33">
      <t>ヨクセイ</t>
    </rPh>
    <rPh sb="42" eb="44">
      <t>ノウギョウ</t>
    </rPh>
    <rPh sb="44" eb="46">
      <t>シュウラク</t>
    </rPh>
    <rPh sb="46" eb="48">
      <t>ハイスイ</t>
    </rPh>
    <rPh sb="49" eb="52">
      <t>イッタイテキ</t>
    </rPh>
    <rPh sb="53" eb="55">
      <t>ケイエイ</t>
    </rPh>
    <rPh sb="56" eb="57">
      <t>オコナ</t>
    </rPh>
    <rPh sb="61" eb="63">
      <t>ケイヒ</t>
    </rPh>
    <rPh sb="64" eb="65">
      <t>オサ</t>
    </rPh>
    <rPh sb="72" eb="75">
      <t>シュウエキテキ</t>
    </rPh>
    <rPh sb="75" eb="77">
      <t>シュウシ</t>
    </rPh>
    <rPh sb="77" eb="79">
      <t>ヒリツ</t>
    </rPh>
    <rPh sb="80" eb="82">
      <t>シセツ</t>
    </rPh>
    <rPh sb="82" eb="84">
      <t>リヨウ</t>
    </rPh>
    <rPh sb="84" eb="85">
      <t>リツ</t>
    </rPh>
    <rPh sb="86" eb="89">
      <t>スイセンカ</t>
    </rPh>
    <rPh sb="89" eb="90">
      <t>リツ</t>
    </rPh>
    <rPh sb="106" eb="109">
      <t>ショウキボ</t>
    </rPh>
    <rPh sb="115" eb="117">
      <t>ケイヒ</t>
    </rPh>
    <rPh sb="118" eb="120">
      <t>カイシュウ</t>
    </rPh>
    <rPh sb="120" eb="121">
      <t>リツ</t>
    </rPh>
    <rPh sb="122" eb="124">
      <t>ヘイキン</t>
    </rPh>
    <rPh sb="125" eb="127">
      <t>シタマワ</t>
    </rPh>
    <rPh sb="129" eb="131">
      <t>オスイ</t>
    </rPh>
    <rPh sb="131" eb="133">
      <t>ショリ</t>
    </rPh>
    <rPh sb="133" eb="135">
      <t>ゲンカ</t>
    </rPh>
    <rPh sb="136" eb="137">
      <t>タカ</t>
    </rPh>
    <rPh sb="147" eb="149">
      <t>ジョウキョウ</t>
    </rPh>
    <rPh sb="158" eb="160">
      <t>ノウギョウ</t>
    </rPh>
    <rPh sb="160" eb="162">
      <t>シュウラク</t>
    </rPh>
    <rPh sb="162" eb="164">
      <t>ハイスイ</t>
    </rPh>
    <rPh sb="171" eb="173">
      <t>コウリョ</t>
    </rPh>
    <rPh sb="175" eb="177">
      <t>リョウキン</t>
    </rPh>
    <rPh sb="177" eb="179">
      <t>タイケイ</t>
    </rPh>
    <rPh sb="186" eb="188">
      <t>レイワ</t>
    </rPh>
    <rPh sb="189" eb="191">
      <t>ネンド</t>
    </rPh>
    <rPh sb="192" eb="194">
      <t>リョウキン</t>
    </rPh>
    <rPh sb="194" eb="196">
      <t>カイテイ</t>
    </rPh>
    <rPh sb="197" eb="198">
      <t>オコナ</t>
    </rPh>
    <phoneticPr fontId="4"/>
  </si>
  <si>
    <t>　農業集落排水と同様に料金改定の検討を行い、令和2年度に改定し、経費回収率を上げることで経営の安定化につなげていく。
　また、定期的な点検により、適正な維持管理に努め施設の長寿命化を図っていく。</t>
    <rPh sb="1" eb="3">
      <t>ノウギョウ</t>
    </rPh>
    <rPh sb="3" eb="5">
      <t>シュウラク</t>
    </rPh>
    <rPh sb="5" eb="7">
      <t>ハイスイ</t>
    </rPh>
    <rPh sb="8" eb="10">
      <t>ドウヨウ</t>
    </rPh>
    <rPh sb="11" eb="13">
      <t>リョウキン</t>
    </rPh>
    <rPh sb="13" eb="15">
      <t>カイテイ</t>
    </rPh>
    <rPh sb="16" eb="18">
      <t>ケントウ</t>
    </rPh>
    <rPh sb="19" eb="20">
      <t>オコナ</t>
    </rPh>
    <rPh sb="22" eb="24">
      <t>レイワ</t>
    </rPh>
    <rPh sb="25" eb="27">
      <t>ネンド</t>
    </rPh>
    <rPh sb="28" eb="30">
      <t>カイテイ</t>
    </rPh>
    <rPh sb="32" eb="34">
      <t>ケイヒ</t>
    </rPh>
    <rPh sb="34" eb="36">
      <t>カイシュウ</t>
    </rPh>
    <rPh sb="36" eb="37">
      <t>リツ</t>
    </rPh>
    <rPh sb="38" eb="39">
      <t>ア</t>
    </rPh>
    <rPh sb="44" eb="46">
      <t>ケイエイ</t>
    </rPh>
    <rPh sb="47" eb="50">
      <t>アンテイカ</t>
    </rPh>
    <rPh sb="63" eb="66">
      <t>テイキテキ</t>
    </rPh>
    <rPh sb="67" eb="69">
      <t>テンケン</t>
    </rPh>
    <rPh sb="73" eb="75">
      <t>テキセイ</t>
    </rPh>
    <rPh sb="76" eb="78">
      <t>イジ</t>
    </rPh>
    <rPh sb="78" eb="80">
      <t>カンリ</t>
    </rPh>
    <rPh sb="81" eb="82">
      <t>ツト</t>
    </rPh>
    <rPh sb="83" eb="85">
      <t>シセツ</t>
    </rPh>
    <rPh sb="86" eb="90">
      <t>チョウジュミョウカ</t>
    </rPh>
    <rPh sb="91" eb="92">
      <t>ハカ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</si>
</sst>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9-4613-8455-A0607398A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19-4613-8455-A0607398A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2-48F6-B488-0475F18D8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54.14</c:v>
                </c:pt>
                <c:pt idx="1">
                  <c:v>132.99</c:v>
                </c:pt>
                <c:pt idx="2">
                  <c:v>51.71</c:v>
                </c:pt>
                <c:pt idx="3">
                  <c:v>50.56</c:v>
                </c:pt>
                <c:pt idx="4">
                  <c:v>47.35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72-48F6-B488-0475F18D8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7D-47D3-94EB-803DB2AF7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84.69</c:v>
                </c:pt>
                <c:pt idx="1">
                  <c:v>82.94</c:v>
                </c:pt>
                <c:pt idx="2">
                  <c:v>82.91</c:v>
                </c:pt>
                <c:pt idx="3">
                  <c:v>83.85</c:v>
                </c:pt>
                <c:pt idx="4">
                  <c:v>81.209999999999994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7D-47D3-94EB-803DB2AF7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8C-4133-B8AC-1799F3F58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C-4133-B8AC-1799F3F58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0-47D9-906F-290FB3934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40-47D9-906F-290FB3934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4-4FB6-8466-C2D138345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4-4FB6-8466-C2D138345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B-4BD1-944D-B998DB7CD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DB-4BD1-944D-B998DB7CD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D9-4D69-A52C-669F1776D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D9-4D69-A52C-669F1776D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F-4C98-A811-3294A105A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663.76</c:v>
                </c:pt>
                <c:pt idx="1">
                  <c:v>566.35</c:v>
                </c:pt>
                <c:pt idx="2">
                  <c:v>888.8</c:v>
                </c:pt>
                <c:pt idx="3">
                  <c:v>855.65</c:v>
                </c:pt>
                <c:pt idx="4">
                  <c:v>862.99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DF-4C98-A811-3294A105A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39.07</c:v>
                </c:pt>
                <c:pt idx="1">
                  <c:v>40.619999999999997</c:v>
                </c:pt>
                <c:pt idx="2">
                  <c:v>38.06</c:v>
                </c:pt>
                <c:pt idx="3">
                  <c:v>38.47</c:v>
                </c:pt>
                <c:pt idx="4">
                  <c:v>43.29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0D-4154-A417-BC761796A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53.76</c:v>
                </c:pt>
                <c:pt idx="1">
                  <c:v>52.27</c:v>
                </c:pt>
                <c:pt idx="2">
                  <c:v>52.55</c:v>
                </c:pt>
                <c:pt idx="3">
                  <c:v>52.23</c:v>
                </c:pt>
                <c:pt idx="4">
                  <c:v>50.06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D-4154-A417-BC761796A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641.63</c:v>
                </c:pt>
                <c:pt idx="1">
                  <c:v>617.19000000000005</c:v>
                </c:pt>
                <c:pt idx="2">
                  <c:v>663.35</c:v>
                </c:pt>
                <c:pt idx="3">
                  <c:v>675.11</c:v>
                </c:pt>
                <c:pt idx="4">
                  <c:v>633.48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01-483A-814A-60EA97BBF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275.25</c:v>
                </c:pt>
                <c:pt idx="1">
                  <c:v>291.01</c:v>
                </c:pt>
                <c:pt idx="2">
                  <c:v>292.45</c:v>
                </c:pt>
                <c:pt idx="3">
                  <c:v>294.05</c:v>
                </c:pt>
                <c:pt idx="4">
                  <c:v>309.22000000000003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01-483A-814A-60EA97BBF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【317.18】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V34" zoomScaleNormal="100" workbookViewId="0">
      <selection activeCell="BL47" sqref="BL47:BZ63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5" t="str">
        <f>データ!H6</f>
        <v>山形県　鮭川村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個別排水処理</v>
      </c>
      <c r="Q8" s="72"/>
      <c r="R8" s="72"/>
      <c r="S8" s="72"/>
      <c r="T8" s="72"/>
      <c r="U8" s="72"/>
      <c r="V8" s="72"/>
      <c r="W8" s="72" t="str">
        <f>データ!L6</f>
        <v>L2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4150</v>
      </c>
      <c r="AM8" s="69"/>
      <c r="AN8" s="69"/>
      <c r="AO8" s="69"/>
      <c r="AP8" s="69"/>
      <c r="AQ8" s="69"/>
      <c r="AR8" s="69"/>
      <c r="AS8" s="69"/>
      <c r="AT8" s="68">
        <f>データ!T6</f>
        <v>122.14</v>
      </c>
      <c r="AU8" s="68"/>
      <c r="AV8" s="68"/>
      <c r="AW8" s="68"/>
      <c r="AX8" s="68"/>
      <c r="AY8" s="68"/>
      <c r="AZ8" s="68"/>
      <c r="BA8" s="68"/>
      <c r="BB8" s="68">
        <f>データ!U6</f>
        <v>33.979999999999997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0.68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3650</v>
      </c>
      <c r="AE10" s="69"/>
      <c r="AF10" s="69"/>
      <c r="AG10" s="69"/>
      <c r="AH10" s="69"/>
      <c r="AI10" s="69"/>
      <c r="AJ10" s="69"/>
      <c r="AK10" s="2"/>
      <c r="AL10" s="69">
        <f>データ!V6</f>
        <v>28</v>
      </c>
      <c r="AM10" s="69"/>
      <c r="AN10" s="69"/>
      <c r="AO10" s="69"/>
      <c r="AP10" s="69"/>
      <c r="AQ10" s="69"/>
      <c r="AR10" s="69"/>
      <c r="AS10" s="69"/>
      <c r="AT10" s="68">
        <f>データ!W6</f>
        <v>0.01</v>
      </c>
      <c r="AU10" s="68"/>
      <c r="AV10" s="68"/>
      <c r="AW10" s="68"/>
      <c r="AX10" s="68"/>
      <c r="AY10" s="68"/>
      <c r="AZ10" s="68"/>
      <c r="BA10" s="68"/>
      <c r="BB10" s="68">
        <f>データ!X6</f>
        <v>2800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117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116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118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【862.82】</v>
      </c>
      <c r="I86" s="26" t="str">
        <f>データ!CA6</f>
        <v>【49.71】</v>
      </c>
      <c r="J86" s="26" t="str">
        <f>データ!CL6</f>
        <v>【317.18】</v>
      </c>
      <c r="K86" s="26" t="str">
        <f>データ!CW6</f>
        <v>【47.67】</v>
      </c>
      <c r="L86" s="26" t="str">
        <f>データ!DH6</f>
        <v>【79.30】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lu3aB+57+Dxe2M13blhyBpwsSF4F36VmYHgRpxXz+OHbbgY8FuhbPp8fhdnR9sxFx//12wYHVChcXJYM76epnw==" saltValue="Ex3q5ld28Yz0XcDwBGO+CA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2019</v>
      </c>
      <c r="C6" s="33">
        <f t="shared" ref="C6:X6" si="3">C7</f>
        <v>63665</v>
      </c>
      <c r="D6" s="33">
        <f t="shared" si="3"/>
        <v>47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山形県　鮭川村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0.68</v>
      </c>
      <c r="Q6" s="34">
        <f t="shared" si="3"/>
        <v>100</v>
      </c>
      <c r="R6" s="34">
        <f t="shared" si="3"/>
        <v>3650</v>
      </c>
      <c r="S6" s="34">
        <f t="shared" si="3"/>
        <v>4150</v>
      </c>
      <c r="T6" s="34">
        <f t="shared" si="3"/>
        <v>122.14</v>
      </c>
      <c r="U6" s="34">
        <f t="shared" si="3"/>
        <v>33.979999999999997</v>
      </c>
      <c r="V6" s="34">
        <f t="shared" si="3"/>
        <v>28</v>
      </c>
      <c r="W6" s="34">
        <f t="shared" si="3"/>
        <v>0.01</v>
      </c>
      <c r="X6" s="34">
        <f t="shared" si="3"/>
        <v>2800</v>
      </c>
      <c r="Y6" s="35">
        <f>IF(Y7="",NA(),Y7)</f>
        <v>100</v>
      </c>
      <c r="Z6" s="35">
        <f t="shared" ref="Z6:AH6" si="4">IF(Z7="",NA(),Z7)</f>
        <v>100</v>
      </c>
      <c r="AA6" s="35">
        <f t="shared" si="4"/>
        <v>100</v>
      </c>
      <c r="AB6" s="35">
        <f t="shared" si="4"/>
        <v>100</v>
      </c>
      <c r="AC6" s="35">
        <f t="shared" si="4"/>
        <v>100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4">
        <f t="shared" ref="BG6:BO6" si="7">IF(BG7="",NA(),BG7)</f>
        <v>0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663.76</v>
      </c>
      <c r="BL6" s="35">
        <f t="shared" si="7"/>
        <v>566.35</v>
      </c>
      <c r="BM6" s="35">
        <f t="shared" si="7"/>
        <v>888.8</v>
      </c>
      <c r="BN6" s="35">
        <f t="shared" si="7"/>
        <v>855.65</v>
      </c>
      <c r="BO6" s="35">
        <f t="shared" si="7"/>
        <v>862.99</v>
      </c>
      <c r="BP6" s="34" t="str">
        <f>IF(BP7="","",IF(BP7="-","【-】","【"&amp;SUBSTITUTE(TEXT(BP7,"#,##0.00"),"-","△")&amp;"】"))</f>
        <v>【862.82】</v>
      </c>
      <c r="BQ6" s="35">
        <f>IF(BQ7="",NA(),BQ7)</f>
        <v>39.07</v>
      </c>
      <c r="BR6" s="35">
        <f t="shared" ref="BR6:BZ6" si="8">IF(BR7="",NA(),BR7)</f>
        <v>40.619999999999997</v>
      </c>
      <c r="BS6" s="35">
        <f t="shared" si="8"/>
        <v>38.06</v>
      </c>
      <c r="BT6" s="35">
        <f t="shared" si="8"/>
        <v>38.47</v>
      </c>
      <c r="BU6" s="35">
        <f t="shared" si="8"/>
        <v>43.29</v>
      </c>
      <c r="BV6" s="35">
        <f t="shared" si="8"/>
        <v>53.76</v>
      </c>
      <c r="BW6" s="35">
        <f t="shared" si="8"/>
        <v>52.27</v>
      </c>
      <c r="BX6" s="35">
        <f t="shared" si="8"/>
        <v>52.55</v>
      </c>
      <c r="BY6" s="35">
        <f t="shared" si="8"/>
        <v>52.23</v>
      </c>
      <c r="BZ6" s="35">
        <f t="shared" si="8"/>
        <v>50.06</v>
      </c>
      <c r="CA6" s="34" t="str">
        <f>IF(CA7="","",IF(CA7="-","【-】","【"&amp;SUBSTITUTE(TEXT(CA7,"#,##0.00"),"-","△")&amp;"】"))</f>
        <v>【49.71】</v>
      </c>
      <c r="CB6" s="35">
        <f>IF(CB7="",NA(),CB7)</f>
        <v>641.63</v>
      </c>
      <c r="CC6" s="35">
        <f t="shared" ref="CC6:CK6" si="9">IF(CC7="",NA(),CC7)</f>
        <v>617.19000000000005</v>
      </c>
      <c r="CD6" s="35">
        <f t="shared" si="9"/>
        <v>663.35</v>
      </c>
      <c r="CE6" s="35">
        <f t="shared" si="9"/>
        <v>675.11</v>
      </c>
      <c r="CF6" s="35">
        <f t="shared" si="9"/>
        <v>633.48</v>
      </c>
      <c r="CG6" s="35">
        <f t="shared" si="9"/>
        <v>275.25</v>
      </c>
      <c r="CH6" s="35">
        <f t="shared" si="9"/>
        <v>291.01</v>
      </c>
      <c r="CI6" s="35">
        <f t="shared" si="9"/>
        <v>292.45</v>
      </c>
      <c r="CJ6" s="35">
        <f t="shared" si="9"/>
        <v>294.05</v>
      </c>
      <c r="CK6" s="35">
        <f t="shared" si="9"/>
        <v>309.22000000000003</v>
      </c>
      <c r="CL6" s="34" t="str">
        <f>IF(CL7="","",IF(CL7="-","【-】","【"&amp;SUBSTITUTE(TEXT(CL7,"#,##0.00"),"-","△")&amp;"】"))</f>
        <v>【317.18】</v>
      </c>
      <c r="CM6" s="35">
        <f>IF(CM7="",NA(),CM7)</f>
        <v>100</v>
      </c>
      <c r="CN6" s="35">
        <f t="shared" ref="CN6:CV6" si="10">IF(CN7="",NA(),CN7)</f>
        <v>100</v>
      </c>
      <c r="CO6" s="35">
        <f t="shared" si="10"/>
        <v>100</v>
      </c>
      <c r="CP6" s="35">
        <f t="shared" si="10"/>
        <v>100</v>
      </c>
      <c r="CQ6" s="35">
        <f t="shared" si="10"/>
        <v>100</v>
      </c>
      <c r="CR6" s="35">
        <f t="shared" si="10"/>
        <v>54.14</v>
      </c>
      <c r="CS6" s="35">
        <f t="shared" si="10"/>
        <v>132.99</v>
      </c>
      <c r="CT6" s="35">
        <f t="shared" si="10"/>
        <v>51.71</v>
      </c>
      <c r="CU6" s="35">
        <f t="shared" si="10"/>
        <v>50.56</v>
      </c>
      <c r="CV6" s="35">
        <f t="shared" si="10"/>
        <v>47.35</v>
      </c>
      <c r="CW6" s="34" t="str">
        <f>IF(CW7="","",IF(CW7="-","【-】","【"&amp;SUBSTITUTE(TEXT(CW7,"#,##0.00"),"-","△")&amp;"】"))</f>
        <v>【47.67】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84.69</v>
      </c>
      <c r="DD6" s="35">
        <f t="shared" si="11"/>
        <v>82.94</v>
      </c>
      <c r="DE6" s="35">
        <f t="shared" si="11"/>
        <v>82.91</v>
      </c>
      <c r="DF6" s="35">
        <f t="shared" si="11"/>
        <v>83.85</v>
      </c>
      <c r="DG6" s="35">
        <f t="shared" si="11"/>
        <v>81.209999999999994</v>
      </c>
      <c r="DH6" s="34" t="str">
        <f>IF(DH7="","",IF(DH7="-","【-】","【"&amp;SUBSTITUTE(TEXT(DH7,"#,##0.00"),"-","△")&amp;"】"))</f>
        <v>【79.30】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2">
      <c r="A7" s="28"/>
      <c r="B7" s="37">
        <v>2019</v>
      </c>
      <c r="C7" s="37">
        <v>63665</v>
      </c>
      <c r="D7" s="37">
        <v>47</v>
      </c>
      <c r="E7" s="37">
        <v>18</v>
      </c>
      <c r="F7" s="37">
        <v>1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0.68</v>
      </c>
      <c r="Q7" s="38">
        <v>100</v>
      </c>
      <c r="R7" s="38">
        <v>3650</v>
      </c>
      <c r="S7" s="38">
        <v>4150</v>
      </c>
      <c r="T7" s="38">
        <v>122.14</v>
      </c>
      <c r="U7" s="38">
        <v>33.979999999999997</v>
      </c>
      <c r="V7" s="38">
        <v>28</v>
      </c>
      <c r="W7" s="38">
        <v>0.01</v>
      </c>
      <c r="X7" s="38">
        <v>2800</v>
      </c>
      <c r="Y7" s="38">
        <v>100</v>
      </c>
      <c r="Z7" s="38">
        <v>100</v>
      </c>
      <c r="AA7" s="38">
        <v>100</v>
      </c>
      <c r="AB7" s="38">
        <v>100</v>
      </c>
      <c r="AC7" s="38">
        <v>100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0</v>
      </c>
      <c r="BH7" s="38">
        <v>0</v>
      </c>
      <c r="BI7" s="38">
        <v>0</v>
      </c>
      <c r="BJ7" s="38">
        <v>0</v>
      </c>
      <c r="BK7" s="38">
        <v>663.76</v>
      </c>
      <c r="BL7" s="38">
        <v>566.35</v>
      </c>
      <c r="BM7" s="38">
        <v>888.8</v>
      </c>
      <c r="BN7" s="38">
        <v>855.65</v>
      </c>
      <c r="BO7" s="38">
        <v>862.99</v>
      </c>
      <c r="BP7" s="38">
        <v>862.82</v>
      </c>
      <c r="BQ7" s="38">
        <v>39.07</v>
      </c>
      <c r="BR7" s="38">
        <v>40.619999999999997</v>
      </c>
      <c r="BS7" s="38">
        <v>38.06</v>
      </c>
      <c r="BT7" s="38">
        <v>38.47</v>
      </c>
      <c r="BU7" s="38">
        <v>43.29</v>
      </c>
      <c r="BV7" s="38">
        <v>53.76</v>
      </c>
      <c r="BW7" s="38">
        <v>52.27</v>
      </c>
      <c r="BX7" s="38">
        <v>52.55</v>
      </c>
      <c r="BY7" s="38">
        <v>52.23</v>
      </c>
      <c r="BZ7" s="38">
        <v>50.06</v>
      </c>
      <c r="CA7" s="38">
        <v>49.71</v>
      </c>
      <c r="CB7" s="38">
        <v>641.63</v>
      </c>
      <c r="CC7" s="38">
        <v>617.19000000000005</v>
      </c>
      <c r="CD7" s="38">
        <v>663.35</v>
      </c>
      <c r="CE7" s="38">
        <v>675.11</v>
      </c>
      <c r="CF7" s="38">
        <v>633.48</v>
      </c>
      <c r="CG7" s="38">
        <v>275.25</v>
      </c>
      <c r="CH7" s="38">
        <v>291.01</v>
      </c>
      <c r="CI7" s="38">
        <v>292.45</v>
      </c>
      <c r="CJ7" s="38">
        <v>294.05</v>
      </c>
      <c r="CK7" s="38">
        <v>309.22000000000003</v>
      </c>
      <c r="CL7" s="38">
        <v>317.18</v>
      </c>
      <c r="CM7" s="38">
        <v>100</v>
      </c>
      <c r="CN7" s="38">
        <v>100</v>
      </c>
      <c r="CO7" s="38">
        <v>100</v>
      </c>
      <c r="CP7" s="38">
        <v>100</v>
      </c>
      <c r="CQ7" s="38">
        <v>100</v>
      </c>
      <c r="CR7" s="38">
        <v>54.14</v>
      </c>
      <c r="CS7" s="38">
        <v>132.99</v>
      </c>
      <c r="CT7" s="38">
        <v>51.71</v>
      </c>
      <c r="CU7" s="38">
        <v>50.56</v>
      </c>
      <c r="CV7" s="38">
        <v>47.35</v>
      </c>
      <c r="CW7" s="38">
        <v>47.67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84.69</v>
      </c>
      <c r="DD7" s="38">
        <v>82.94</v>
      </c>
      <c r="DE7" s="38">
        <v>82.91</v>
      </c>
      <c r="DF7" s="38">
        <v>83.85</v>
      </c>
      <c r="DG7" s="38">
        <v>81.209999999999994</v>
      </c>
      <c r="DH7" s="38">
        <v>79.3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104</v>
      </c>
      <c r="EF7" s="38" t="s">
        <v>104</v>
      </c>
      <c r="EG7" s="38" t="s">
        <v>104</v>
      </c>
      <c r="EH7" s="38" t="s">
        <v>104</v>
      </c>
      <c r="EI7" s="38" t="s">
        <v>104</v>
      </c>
      <c r="EJ7" s="38" t="s">
        <v>104</v>
      </c>
      <c r="EK7" s="38" t="s">
        <v>104</v>
      </c>
      <c r="EL7" s="38" t="s">
        <v>104</v>
      </c>
      <c r="EM7" s="38" t="s">
        <v>104</v>
      </c>
      <c r="EN7" s="38" t="s">
        <v>104</v>
      </c>
      <c r="EO7" s="38" t="s">
        <v>104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2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2">
      <c r="B13" t="s">
        <v>113</v>
      </c>
      <c r="C13" t="s">
        <v>113</v>
      </c>
      <c r="D13" t="s">
        <v>113</v>
      </c>
      <c r="E13" t="s">
        <v>113</v>
      </c>
      <c r="F13" t="s">
        <v>114</v>
      </c>
      <c r="G13" t="s">
        <v>115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農村整備課ユーザ</cp:lastModifiedBy>
  <dcterms:created xsi:type="dcterms:W3CDTF">2020-12-04T03:20:27Z</dcterms:created>
  <dcterms:modified xsi:type="dcterms:W3CDTF">2021-01-19T00:54:06Z</dcterms:modified>
  <cp:category/>
</cp:coreProperties>
</file>