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E:\水道関係\決算統計\R1決算統計\決算統計(簡水)\経営比較分析表\"/>
    </mc:Choice>
  </mc:AlternateContent>
  <xr:revisionPtr revIDLastSave="0" documentId="13_ncr:1_{39D433FE-AE25-4ADF-817C-25B0EED29A68}" xr6:coauthVersionLast="45" xr6:coauthVersionMax="45" xr10:uidLastSave="{00000000-0000-0000-0000-000000000000}"/>
  <workbookProtection workbookAlgorithmName="SHA-512" workbookHashValue="Mz8aMMiykGeSgjxqj0o5JYheumDOx+EPccl3itM8OZf5rCs2nq/KZx2I+4LVw6SpJyUk/BdjtvPsOjyEJJHG2w==" workbookSaltValue="pic0Z0Rb58JpHlGA/4rMzA==" workbookSpinCount="100000" lockStructure="1"/>
  <bookViews>
    <workbookView xWindow="780" yWindow="180" windowWidth="22350" windowHeight="1507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I10" i="4"/>
  <c r="B10" i="4"/>
  <c r="BB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<sst xmlns="http://schemas.openxmlformats.org/spreadsheetml/2006/main" count="233" uniqueCount="118">
  <si>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</si>
  <si>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</si>
  <si>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</si>
  <si>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</si>
  <si>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</si>
  <si>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</si>
  <si>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</si>
  <si>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</si>
  <si>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</si>
  <si>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</si>
  <si>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</si>
  <si>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</si>
  <si>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</si>
  <si>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</si>
  <si>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</si>
  <si>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</si>
  <si>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</si>
  <si>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</si>
  <si>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</si>
  <si>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</si>
  <si>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</si>
  <si>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</si>
  <si>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</si>
  <si>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</si>
  <si>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</si>
  <si>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</si>
  <si>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</si>
  <si>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</si>
  <si>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</si>
  <si>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</si>
  <si>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</si>
  <si>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</si>
  <si>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</si>
  <si>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</si>
  <si>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</si>
  <si>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</si>
  <si>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</si>
  <si>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</si>
  <si>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</si>
  <si>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</si>
  <si>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</si>
  <si>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</si>
  <si>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</si>
  <si>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</si>
  <si>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</si>
  <si>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</si>
  <si>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</si>
  <si>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</si>
  <si>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</si>
  <si>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</si>
  <si>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</si>
  <si>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</si>
  <si>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</si>
  <si>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</si>
  <si>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</si>
  <si>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</si>
  <si>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</si>
  <si>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</si>
  <si>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</si>
  <si>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</si>
  <si>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</si>
  <si>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</si>
  <si>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</si>
  <si>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</si>
  <si>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</si>
  <si>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</si>
  <si>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</si>
  <si>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</si>
  <si>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</si>
  <si>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</si>
  <si>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</si>
  <si>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</si>
  <si>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</si>
  <si>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</si>
  <si>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</si>
  <si>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</si>
  <si>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</si>
  <si>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</si>
  <si>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</si>
  <si>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</si>
  <si>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</si>
  <si>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</si>
  <si>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</si>
  <si>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</si>
  <si>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</si>
  <si>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</si>
  <si>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</si>
  <si>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</si>
  <si>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</si>
  <si>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</si>
  <si>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</si>
  <si>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</si>
  <si>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</si>
  <si>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</si>
  <si>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</si>
  <si>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</si>
  <si>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戸沢村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</si>
  <si>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</si>
  <si>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</si>
  <si>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</si>
  <si>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</si>
  <si>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</si>
  <si>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</si>
  <si>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</si>
  <si>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</si>
  <si>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</si>
  <si>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</si>
  <si>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</si>
  <si>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</si>
  <si>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</si>
  <si>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</si>
  <si>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</si>
  <si>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</si>
  <si>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</si>
  <si>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</si>
  <si>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収益的収支比率が類似団体平均値よりも小さい要因の主なものとしては、平成26年度までに行った老朽管の更新による地方債償還金が大きい。
　また、昨年度より収益的収支比率が高くなった要因として、令和元年10月の消費税増税に合わせた料金改定により料金収入は増収となり、災害復旧工事等の予定外の支出が無かったことで総費用を抑えることができたことが要因の一つで、料金回収率の増加と給水原価の減少に繋がっている。
　老朽管更新が終了してからは、水道本管からの漏水は殆どなく、老朽化した一次側の給水管からの漏水が増加しているため、定期的に漏水調査・修繕を行い、不明水量の減少に努めていく。また、将来的に水道管更新を行う際は口径・延長などダウンサイジングを考慮しながら更新費用を抑えた施工を検討していく。</t>
    <rPh sb="22" eb="24">
      <t>ヨウイン</t>
    </rPh>
    <rPh sb="25" eb="26">
      <t>オモ</t>
    </rPh>
    <rPh sb="62" eb="63">
      <t>オオ</t>
    </rPh>
    <rPh sb="71" eb="74">
      <t>サクネンド</t>
    </rPh>
    <rPh sb="84" eb="85">
      <t>タカ</t>
    </rPh>
    <rPh sb="89" eb="91">
      <t>ヨウイン</t>
    </rPh>
    <rPh sb="95" eb="97">
      <t>レイワ</t>
    </rPh>
    <rPh sb="97" eb="99">
      <t>ガンネン</t>
    </rPh>
    <rPh sb="101" eb="102">
      <t>ガツ</t>
    </rPh>
    <rPh sb="103" eb="106">
      <t>ショウヒゼイ</t>
    </rPh>
    <rPh sb="106" eb="108">
      <t>ゾウゼイ</t>
    </rPh>
    <rPh sb="109" eb="110">
      <t>ア</t>
    </rPh>
    <rPh sb="113" eb="115">
      <t>リョウキン</t>
    </rPh>
    <rPh sb="115" eb="117">
      <t>カイテイ</t>
    </rPh>
    <rPh sb="120" eb="124">
      <t>リョウキンシュウニュウ</t>
    </rPh>
    <rPh sb="125" eb="127">
      <t>ゾウシュウ</t>
    </rPh>
    <rPh sb="131" eb="133">
      <t>サイガイ</t>
    </rPh>
    <rPh sb="133" eb="135">
      <t>フッキュウ</t>
    </rPh>
    <rPh sb="135" eb="137">
      <t>コウジ</t>
    </rPh>
    <rPh sb="137" eb="138">
      <t>トウ</t>
    </rPh>
    <rPh sb="139" eb="142">
      <t>ヨテイガイ</t>
    </rPh>
    <rPh sb="143" eb="145">
      <t>シシュツ</t>
    </rPh>
    <rPh sb="146" eb="147">
      <t>ナ</t>
    </rPh>
    <rPh sb="153" eb="156">
      <t>ソウヒヨウ</t>
    </rPh>
    <rPh sb="157" eb="158">
      <t>オサ</t>
    </rPh>
    <rPh sb="169" eb="171">
      <t>ヨウイン</t>
    </rPh>
    <rPh sb="172" eb="173">
      <t>ヒト</t>
    </rPh>
    <rPh sb="182" eb="184">
      <t>ゾウカ</t>
    </rPh>
    <rPh sb="190" eb="192">
      <t>ゲンショウ</t>
    </rPh>
    <rPh sb="193" eb="194">
      <t>ツナ</t>
    </rPh>
    <rPh sb="202" eb="204">
      <t>ロウキュウ</t>
    </rPh>
    <rPh sb="204" eb="205">
      <t>カン</t>
    </rPh>
    <rPh sb="205" eb="207">
      <t>コウシン</t>
    </rPh>
    <rPh sb="208" eb="210">
      <t>シュウリョウ</t>
    </rPh>
    <rPh sb="231" eb="234">
      <t>ロウキュウカ</t>
    </rPh>
    <rPh sb="249" eb="251">
      <t>ゾウカ</t>
    </rPh>
    <rPh sb="276" eb="277">
      <t>リョウ</t>
    </rPh>
    <rPh sb="294" eb="296">
      <t>スイドウ</t>
    </rPh>
    <rPh sb="334" eb="336">
      <t>セコウ</t>
    </rPh>
    <rPh sb="337" eb="339">
      <t>ケントウ</t>
    </rPh>
    <phoneticPr fontId="4"/>
  </si>
  <si>
    <t>　平成26年度で老朽管更新工事は終了している。今後は2050年頃に水道管更新のピークを迎えると思われるが、短期間に更新費用が大きくならない様、耐用年数、村内各地区の給水人口等を考慮しながら、管路のダウンサイジング等も踏まえ、計画的に実施していく。
　水道施設に関しては、昭和47年より稼働している草薙地区の施設の更新が急務であるが、高規格道路のルートしだいでは水源の変更を要するため、高規格道路工事の進捗を注視しながら進めていく。また、水道事業の経営状況と村の財政を鑑みながら実施して行く。</t>
    <rPh sb="10" eb="11">
      <t>カン</t>
    </rPh>
    <rPh sb="16" eb="18">
      <t>シュウリョウ</t>
    </rPh>
    <rPh sb="159" eb="161">
      <t>キュウム</t>
    </rPh>
    <rPh sb="166" eb="169">
      <t>コウキカク</t>
    </rPh>
    <rPh sb="169" eb="170">
      <t>ドウ</t>
    </rPh>
    <rPh sb="170" eb="171">
      <t>ロ</t>
    </rPh>
    <rPh sb="180" eb="182">
      <t>スイゲン</t>
    </rPh>
    <rPh sb="183" eb="185">
      <t>ヘンコウ</t>
    </rPh>
    <rPh sb="186" eb="187">
      <t>ヨウ</t>
    </rPh>
    <rPh sb="192" eb="195">
      <t>コウキカク</t>
    </rPh>
    <rPh sb="195" eb="197">
      <t>ドウロ</t>
    </rPh>
    <rPh sb="197" eb="199">
      <t>コウジ</t>
    </rPh>
    <rPh sb="200" eb="202">
      <t>シンチョク</t>
    </rPh>
    <rPh sb="203" eb="205">
      <t>チュウシ</t>
    </rPh>
    <rPh sb="209" eb="210">
      <t>スス</t>
    </rPh>
    <phoneticPr fontId="4"/>
  </si>
  <si>
    <t>　収益的収支比率を改善するため、計画的な改良工事と維持管理を行い、業務の見直しや部分的な民間委託など事務の効率化を行う。料金収入に関しては、高額な滞納者が存在するため、社会情勢を考慮し福祉担当課等と連携しながら、定期的に訪問を行い納付を促し、収納率向上に努めたい。</t>
    <rPh sb="106" eb="109">
      <t>テイキテキ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</si>
</sst>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0.14000000000000001</c:v>
                </c:pt>
                <c:pt idx="4" formatCode="#,##0.00;&quot;△&quot;#,##0.00;&quot;-&quot;">
                  <c:v>0.32</c:v>
                </c:pt>
              </c:numCache>
            </c:numRef>
          </c:val>
          <c:extLst>
            <c:ext xmlns:c16="http://schemas.microsoft.com/office/drawing/2014/chart" uri="{C3380CC4-5D6E-409C-BE32-E72D297353CC}">
              <c16:uniqueId val="{00000000-58E1-4C35-859F-47D44D730A6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58E1-4C35-859F-47D44D730A6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61.04</c:v>
                </c:pt>
                <c:pt idx="1">
                  <c:v>62.81</c:v>
                </c:pt>
                <c:pt idx="2">
                  <c:v>59.17</c:v>
                </c:pt>
                <c:pt idx="3">
                  <c:v>57</c:v>
                </c:pt>
                <c:pt idx="4">
                  <c:v>56.89</c:v>
                </c:pt>
              </c:numCache>
            </c:numRef>
          </c:val>
          <c:extLst>
            <c:ext xmlns:c16="http://schemas.microsoft.com/office/drawing/2014/chart" uri="{C3380CC4-5D6E-409C-BE32-E72D297353CC}">
              <c16:uniqueId val="{00000000-B6F6-42AE-9971-2C3F820A51A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B6F6-42AE-9971-2C3F820A51A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72.48</c:v>
                </c:pt>
                <c:pt idx="1">
                  <c:v>69.11</c:v>
                </c:pt>
                <c:pt idx="2">
                  <c:v>71.5</c:v>
                </c:pt>
                <c:pt idx="3">
                  <c:v>74.709999999999994</c:v>
                </c:pt>
                <c:pt idx="4">
                  <c:v>73.290000000000006</c:v>
                </c:pt>
              </c:numCache>
            </c:numRef>
          </c:val>
          <c:extLst>
            <c:ext xmlns:c16="http://schemas.microsoft.com/office/drawing/2014/chart" uri="{C3380CC4-5D6E-409C-BE32-E72D297353CC}">
              <c16:uniqueId val="{00000000-EA37-4037-8BF1-F17749080FC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EA37-4037-8BF1-F17749080FC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77.540000000000006</c:v>
                </c:pt>
                <c:pt idx="1">
                  <c:v>71.260000000000005</c:v>
                </c:pt>
                <c:pt idx="2">
                  <c:v>69.040000000000006</c:v>
                </c:pt>
                <c:pt idx="3">
                  <c:v>66.17</c:v>
                </c:pt>
                <c:pt idx="4">
                  <c:v>74.64</c:v>
                </c:pt>
              </c:numCache>
            </c:numRef>
          </c:val>
          <c:extLst>
            <c:ext xmlns:c16="http://schemas.microsoft.com/office/drawing/2014/chart" uri="{C3380CC4-5D6E-409C-BE32-E72D297353CC}">
              <c16:uniqueId val="{00000000-73CE-4DB6-9A28-C00C9B985BC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73CE-4DB6-9A28-C00C9B985BC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93-448B-8C38-E03CCE5E236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93-448B-8C38-E03CCE5E236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38-4EA1-B6B4-697D4442853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38-4EA1-B6B4-697D4442853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90-4A6A-BC9A-3F4C5646996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90-4A6A-BC9A-3F4C5646996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C1-447A-B249-C7B8ACFF12A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C1-447A-B249-C7B8ACFF12A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1211.77</c:v>
                </c:pt>
                <c:pt idx="1">
                  <c:v>1150.0899999999999</c:v>
                </c:pt>
                <c:pt idx="2">
                  <c:v>1080.53</c:v>
                </c:pt>
                <c:pt idx="3">
                  <c:v>995.83</c:v>
                </c:pt>
                <c:pt idx="4">
                  <c:v>926.35</c:v>
                </c:pt>
              </c:numCache>
            </c:numRef>
          </c:val>
          <c:extLst>
            <c:ext xmlns:c16="http://schemas.microsoft.com/office/drawing/2014/chart" uri="{C3380CC4-5D6E-409C-BE32-E72D297353CC}">
              <c16:uniqueId val="{00000000-BE1A-4630-91D2-E8516F279B6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BE1A-4630-91D2-E8516F279B6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59.79</c:v>
                </c:pt>
                <c:pt idx="1">
                  <c:v>53.99</c:v>
                </c:pt>
                <c:pt idx="2">
                  <c:v>53.11</c:v>
                </c:pt>
                <c:pt idx="3">
                  <c:v>51.19</c:v>
                </c:pt>
                <c:pt idx="4">
                  <c:v>57.5</c:v>
                </c:pt>
              </c:numCache>
            </c:numRef>
          </c:val>
          <c:extLst>
            <c:ext xmlns:c16="http://schemas.microsoft.com/office/drawing/2014/chart" uri="{C3380CC4-5D6E-409C-BE32-E72D297353CC}">
              <c16:uniqueId val="{00000000-E6B3-40E6-99C8-1F9A5ADAA24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E6B3-40E6-99C8-1F9A5ADAA24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477.15</c:v>
                </c:pt>
                <c:pt idx="1">
                  <c:v>524.86</c:v>
                </c:pt>
                <c:pt idx="2">
                  <c:v>533.78</c:v>
                </c:pt>
                <c:pt idx="3">
                  <c:v>545.39</c:v>
                </c:pt>
                <c:pt idx="4">
                  <c:v>497.74</c:v>
                </c:pt>
              </c:numCache>
            </c:numRef>
          </c:val>
          <c:extLst>
            <c:ext xmlns:c16="http://schemas.microsoft.com/office/drawing/2014/chart" uri="{C3380CC4-5D6E-409C-BE32-E72D297353CC}">
              <c16:uniqueId val="{00000000-48C6-4CA6-8118-E3342A51A3F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48C6-4CA6-8118-E3342A51A3F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52" zoomScaleNormal="100" workbookViewId="0">
      <selection activeCell="BJ87" sqref="BJ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山形県　戸沢村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4460</v>
      </c>
      <c r="AM8" s="67"/>
      <c r="AN8" s="67"/>
      <c r="AO8" s="67"/>
      <c r="AP8" s="67"/>
      <c r="AQ8" s="67"/>
      <c r="AR8" s="67"/>
      <c r="AS8" s="67"/>
      <c r="AT8" s="66">
        <f>データ!$S$6</f>
        <v>261.31</v>
      </c>
      <c r="AU8" s="66"/>
      <c r="AV8" s="66"/>
      <c r="AW8" s="66"/>
      <c r="AX8" s="66"/>
      <c r="AY8" s="66"/>
      <c r="AZ8" s="66"/>
      <c r="BA8" s="66"/>
      <c r="BB8" s="66">
        <f>データ!$T$6</f>
        <v>17.07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98.72</v>
      </c>
      <c r="Q10" s="66"/>
      <c r="R10" s="66"/>
      <c r="S10" s="66"/>
      <c r="T10" s="66"/>
      <c r="U10" s="66"/>
      <c r="V10" s="66"/>
      <c r="W10" s="67">
        <f>データ!$Q$6</f>
        <v>5170</v>
      </c>
      <c r="X10" s="67"/>
      <c r="Y10" s="67"/>
      <c r="Z10" s="67"/>
      <c r="AA10" s="67"/>
      <c r="AB10" s="67"/>
      <c r="AC10" s="67"/>
      <c r="AD10" s="2"/>
      <c r="AE10" s="2"/>
      <c r="AF10" s="2"/>
      <c r="AG10" s="2"/>
      <c r="AH10" s="2"/>
      <c r="AI10" s="2"/>
      <c r="AJ10" s="2"/>
      <c r="AK10" s="2"/>
      <c r="AL10" s="67">
        <f>データ!$U$6</f>
        <v>4321</v>
      </c>
      <c r="AM10" s="67"/>
      <c r="AN10" s="67"/>
      <c r="AO10" s="67"/>
      <c r="AP10" s="67"/>
      <c r="AQ10" s="67"/>
      <c r="AR10" s="67"/>
      <c r="AS10" s="67"/>
      <c r="AT10" s="66">
        <f>データ!$V$6</f>
        <v>169.02</v>
      </c>
      <c r="AU10" s="66"/>
      <c r="AV10" s="66"/>
      <c r="AW10" s="66"/>
      <c r="AX10" s="66"/>
      <c r="AY10" s="66"/>
      <c r="AZ10" s="66"/>
      <c r="BA10" s="66"/>
      <c r="BB10" s="66">
        <f>データ!$W$6</f>
        <v>25.57</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ozBLdJrjY6k5JT1HksdqN0cFR7aFi/bYuCVc6HBszmU+TM0mGSiF5U2yrdr1yQiVkKERZHLZL27+OSVVO1zRGQ==" saltValue="Jwm2zfaOUbVvgetozHTNB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63673</v>
      </c>
      <c r="D6" s="34">
        <f t="shared" si="3"/>
        <v>47</v>
      </c>
      <c r="E6" s="34">
        <f t="shared" si="3"/>
        <v>1</v>
      </c>
      <c r="F6" s="34">
        <f t="shared" si="3"/>
        <v>0</v>
      </c>
      <c r="G6" s="34">
        <f t="shared" si="3"/>
        <v>0</v>
      </c>
      <c r="H6" s="34" t="str">
        <f t="shared" si="3"/>
        <v>山形県　戸沢村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98.72</v>
      </c>
      <c r="Q6" s="35">
        <f t="shared" si="3"/>
        <v>5170</v>
      </c>
      <c r="R6" s="35">
        <f t="shared" si="3"/>
        <v>4460</v>
      </c>
      <c r="S6" s="35">
        <f t="shared" si="3"/>
        <v>261.31</v>
      </c>
      <c r="T6" s="35">
        <f t="shared" si="3"/>
        <v>17.07</v>
      </c>
      <c r="U6" s="35">
        <f t="shared" si="3"/>
        <v>4321</v>
      </c>
      <c r="V6" s="35">
        <f t="shared" si="3"/>
        <v>169.02</v>
      </c>
      <c r="W6" s="35">
        <f t="shared" si="3"/>
        <v>25.57</v>
      </c>
      <c r="X6" s="36">
        <f>IF(X7="",NA(),X7)</f>
        <v>77.540000000000006</v>
      </c>
      <c r="Y6" s="36">
        <f t="shared" ref="Y6:AG6" si="4">IF(Y7="",NA(),Y7)</f>
        <v>71.260000000000005</v>
      </c>
      <c r="Z6" s="36">
        <f t="shared" si="4"/>
        <v>69.040000000000006</v>
      </c>
      <c r="AA6" s="36">
        <f t="shared" si="4"/>
        <v>66.17</v>
      </c>
      <c r="AB6" s="36">
        <f t="shared" si="4"/>
        <v>74.64</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1211.77</v>
      </c>
      <c r="BF6" s="36">
        <f t="shared" ref="BF6:BN6" si="7">IF(BF7="",NA(),BF7)</f>
        <v>1150.0899999999999</v>
      </c>
      <c r="BG6" s="36">
        <f t="shared" si="7"/>
        <v>1080.53</v>
      </c>
      <c r="BH6" s="36">
        <f t="shared" si="7"/>
        <v>995.83</v>
      </c>
      <c r="BI6" s="36">
        <f t="shared" si="7"/>
        <v>926.35</v>
      </c>
      <c r="BJ6" s="36">
        <f t="shared" si="7"/>
        <v>1134.67</v>
      </c>
      <c r="BK6" s="36">
        <f t="shared" si="7"/>
        <v>1144.79</v>
      </c>
      <c r="BL6" s="36">
        <f t="shared" si="7"/>
        <v>1061.58</v>
      </c>
      <c r="BM6" s="36">
        <f t="shared" si="7"/>
        <v>1007.7</v>
      </c>
      <c r="BN6" s="36">
        <f t="shared" si="7"/>
        <v>1018.52</v>
      </c>
      <c r="BO6" s="35" t="str">
        <f>IF(BO7="","",IF(BO7="-","【-】","【"&amp;SUBSTITUTE(TEXT(BO7,"#,##0.00"),"-","△")&amp;"】"))</f>
        <v>【1,084.05】</v>
      </c>
      <c r="BP6" s="36">
        <f>IF(BP7="",NA(),BP7)</f>
        <v>59.79</v>
      </c>
      <c r="BQ6" s="36">
        <f t="shared" ref="BQ6:BY6" si="8">IF(BQ7="",NA(),BQ7)</f>
        <v>53.99</v>
      </c>
      <c r="BR6" s="36">
        <f t="shared" si="8"/>
        <v>53.11</v>
      </c>
      <c r="BS6" s="36">
        <f t="shared" si="8"/>
        <v>51.19</v>
      </c>
      <c r="BT6" s="36">
        <f t="shared" si="8"/>
        <v>57.5</v>
      </c>
      <c r="BU6" s="36">
        <f t="shared" si="8"/>
        <v>40.6</v>
      </c>
      <c r="BV6" s="36">
        <f t="shared" si="8"/>
        <v>56.04</v>
      </c>
      <c r="BW6" s="36">
        <f t="shared" si="8"/>
        <v>58.52</v>
      </c>
      <c r="BX6" s="36">
        <f t="shared" si="8"/>
        <v>59.22</v>
      </c>
      <c r="BY6" s="36">
        <f t="shared" si="8"/>
        <v>58.79</v>
      </c>
      <c r="BZ6" s="35" t="str">
        <f>IF(BZ7="","",IF(BZ7="-","【-】","【"&amp;SUBSTITUTE(TEXT(BZ7,"#,##0.00"),"-","△")&amp;"】"))</f>
        <v>【53.46】</v>
      </c>
      <c r="CA6" s="36">
        <f>IF(CA7="",NA(),CA7)</f>
        <v>477.15</v>
      </c>
      <c r="CB6" s="36">
        <f t="shared" ref="CB6:CJ6" si="9">IF(CB7="",NA(),CB7)</f>
        <v>524.86</v>
      </c>
      <c r="CC6" s="36">
        <f t="shared" si="9"/>
        <v>533.78</v>
      </c>
      <c r="CD6" s="36">
        <f t="shared" si="9"/>
        <v>545.39</v>
      </c>
      <c r="CE6" s="36">
        <f t="shared" si="9"/>
        <v>497.74</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61.04</v>
      </c>
      <c r="CM6" s="36">
        <f t="shared" ref="CM6:CU6" si="10">IF(CM7="",NA(),CM7)</f>
        <v>62.81</v>
      </c>
      <c r="CN6" s="36">
        <f t="shared" si="10"/>
        <v>59.17</v>
      </c>
      <c r="CO6" s="36">
        <f t="shared" si="10"/>
        <v>57</v>
      </c>
      <c r="CP6" s="36">
        <f t="shared" si="10"/>
        <v>56.89</v>
      </c>
      <c r="CQ6" s="36">
        <f t="shared" si="10"/>
        <v>57.29</v>
      </c>
      <c r="CR6" s="36">
        <f t="shared" si="10"/>
        <v>55.9</v>
      </c>
      <c r="CS6" s="36">
        <f t="shared" si="10"/>
        <v>57.3</v>
      </c>
      <c r="CT6" s="36">
        <f t="shared" si="10"/>
        <v>56.76</v>
      </c>
      <c r="CU6" s="36">
        <f t="shared" si="10"/>
        <v>56.04</v>
      </c>
      <c r="CV6" s="35" t="str">
        <f>IF(CV7="","",IF(CV7="-","【-】","【"&amp;SUBSTITUTE(TEXT(CV7,"#,##0.00"),"-","△")&amp;"】"))</f>
        <v>【54.90】</v>
      </c>
      <c r="CW6" s="36">
        <f>IF(CW7="",NA(),CW7)</f>
        <v>72.48</v>
      </c>
      <c r="CX6" s="36">
        <f t="shared" ref="CX6:DF6" si="11">IF(CX7="",NA(),CX7)</f>
        <v>69.11</v>
      </c>
      <c r="CY6" s="36">
        <f t="shared" si="11"/>
        <v>71.5</v>
      </c>
      <c r="CZ6" s="36">
        <f t="shared" si="11"/>
        <v>74.709999999999994</v>
      </c>
      <c r="DA6" s="36">
        <f t="shared" si="11"/>
        <v>73.290000000000006</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0.14000000000000001</v>
      </c>
      <c r="EH6" s="36">
        <f t="shared" si="14"/>
        <v>0.32</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63673</v>
      </c>
      <c r="D7" s="38">
        <v>47</v>
      </c>
      <c r="E7" s="38">
        <v>1</v>
      </c>
      <c r="F7" s="38">
        <v>0</v>
      </c>
      <c r="G7" s="38">
        <v>0</v>
      </c>
      <c r="H7" s="38" t="s">
        <v>96</v>
      </c>
      <c r="I7" s="38" t="s">
        <v>97</v>
      </c>
      <c r="J7" s="38" t="s">
        <v>98</v>
      </c>
      <c r="K7" s="38" t="s">
        <v>99</v>
      </c>
      <c r="L7" s="38" t="s">
        <v>100</v>
      </c>
      <c r="M7" s="38" t="s">
        <v>101</v>
      </c>
      <c r="N7" s="39" t="s">
        <v>102</v>
      </c>
      <c r="O7" s="39" t="s">
        <v>103</v>
      </c>
      <c r="P7" s="39">
        <v>98.72</v>
      </c>
      <c r="Q7" s="39">
        <v>5170</v>
      </c>
      <c r="R7" s="39">
        <v>4460</v>
      </c>
      <c r="S7" s="39">
        <v>261.31</v>
      </c>
      <c r="T7" s="39">
        <v>17.07</v>
      </c>
      <c r="U7" s="39">
        <v>4321</v>
      </c>
      <c r="V7" s="39">
        <v>169.02</v>
      </c>
      <c r="W7" s="39">
        <v>25.57</v>
      </c>
      <c r="X7" s="39">
        <v>77.540000000000006</v>
      </c>
      <c r="Y7" s="39">
        <v>71.260000000000005</v>
      </c>
      <c r="Z7" s="39">
        <v>69.040000000000006</v>
      </c>
      <c r="AA7" s="39">
        <v>66.17</v>
      </c>
      <c r="AB7" s="39">
        <v>74.64</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1211.77</v>
      </c>
      <c r="BF7" s="39">
        <v>1150.0899999999999</v>
      </c>
      <c r="BG7" s="39">
        <v>1080.53</v>
      </c>
      <c r="BH7" s="39">
        <v>995.83</v>
      </c>
      <c r="BI7" s="39">
        <v>926.35</v>
      </c>
      <c r="BJ7" s="39">
        <v>1134.67</v>
      </c>
      <c r="BK7" s="39">
        <v>1144.79</v>
      </c>
      <c r="BL7" s="39">
        <v>1061.58</v>
      </c>
      <c r="BM7" s="39">
        <v>1007.7</v>
      </c>
      <c r="BN7" s="39">
        <v>1018.52</v>
      </c>
      <c r="BO7" s="39">
        <v>1084.05</v>
      </c>
      <c r="BP7" s="39">
        <v>59.79</v>
      </c>
      <c r="BQ7" s="39">
        <v>53.99</v>
      </c>
      <c r="BR7" s="39">
        <v>53.11</v>
      </c>
      <c r="BS7" s="39">
        <v>51.19</v>
      </c>
      <c r="BT7" s="39">
        <v>57.5</v>
      </c>
      <c r="BU7" s="39">
        <v>40.6</v>
      </c>
      <c r="BV7" s="39">
        <v>56.04</v>
      </c>
      <c r="BW7" s="39">
        <v>58.52</v>
      </c>
      <c r="BX7" s="39">
        <v>59.22</v>
      </c>
      <c r="BY7" s="39">
        <v>58.79</v>
      </c>
      <c r="BZ7" s="39">
        <v>53.46</v>
      </c>
      <c r="CA7" s="39">
        <v>477.15</v>
      </c>
      <c r="CB7" s="39">
        <v>524.86</v>
      </c>
      <c r="CC7" s="39">
        <v>533.78</v>
      </c>
      <c r="CD7" s="39">
        <v>545.39</v>
      </c>
      <c r="CE7" s="39">
        <v>497.74</v>
      </c>
      <c r="CF7" s="39">
        <v>440.03</v>
      </c>
      <c r="CG7" s="39">
        <v>304.35000000000002</v>
      </c>
      <c r="CH7" s="39">
        <v>296.3</v>
      </c>
      <c r="CI7" s="39">
        <v>292.89999999999998</v>
      </c>
      <c r="CJ7" s="39">
        <v>298.25</v>
      </c>
      <c r="CK7" s="39">
        <v>300.47000000000003</v>
      </c>
      <c r="CL7" s="39">
        <v>61.04</v>
      </c>
      <c r="CM7" s="39">
        <v>62.81</v>
      </c>
      <c r="CN7" s="39">
        <v>59.17</v>
      </c>
      <c r="CO7" s="39">
        <v>57</v>
      </c>
      <c r="CP7" s="39">
        <v>56.89</v>
      </c>
      <c r="CQ7" s="39">
        <v>57.29</v>
      </c>
      <c r="CR7" s="39">
        <v>55.9</v>
      </c>
      <c r="CS7" s="39">
        <v>57.3</v>
      </c>
      <c r="CT7" s="39">
        <v>56.76</v>
      </c>
      <c r="CU7" s="39">
        <v>56.04</v>
      </c>
      <c r="CV7" s="39">
        <v>54.9</v>
      </c>
      <c r="CW7" s="39">
        <v>72.48</v>
      </c>
      <c r="CX7" s="39">
        <v>69.11</v>
      </c>
      <c r="CY7" s="39">
        <v>71.5</v>
      </c>
      <c r="CZ7" s="39">
        <v>74.709999999999994</v>
      </c>
      <c r="DA7" s="39">
        <v>73.290000000000006</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0.14000000000000001</v>
      </c>
      <c r="EH7" s="39">
        <v>0.32</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建設水道課</cp:lastModifiedBy>
  <cp:lastPrinted>2021-01-21T00:56:40Z</cp:lastPrinted>
  <dcterms:created xsi:type="dcterms:W3CDTF">2020-12-04T02:19:09Z</dcterms:created>
  <dcterms:modified xsi:type="dcterms:W3CDTF">2021-02-03T06:54:02Z</dcterms:modified>
  <cp:category/>
</cp:coreProperties>
</file>