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0pwSiZVXez94YDNGNKIqWunnSc23Q5fO6/f0vSREu9KC6+d51fwnnjXdyraE4XUpDA+2FctdqDQ0P2NuWR6pg==" workbookSaltValue="iXMauRfILmyhaGb90Kq6E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<sst xmlns="http://schemas.openxmlformats.org/spreadsheetml/2006/main" count="241" uniqueCount="119">
  <si>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</si>
  <si>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</si>
  <si>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</si>
  <si>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</si>
  <si>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</si>
  <si>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</si>
  <si>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</si>
  <si>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</si>
  <si>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</si>
  <si>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</si>
  <si>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</si>
  <si>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</si>
  <si>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</si>
  <si>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</si>
  <si>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</si>
  <si>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</si>
  <si>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</si>
  <si>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</si>
  <si>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</si>
  <si>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</si>
  <si>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</si>
  <si>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</si>
  <si>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</si>
  <si>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</si>
  <si>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</si>
  <si>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</si>
  <si>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</si>
  <si>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</si>
  <si>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</si>
  <si>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</si>
  <si>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</si>
  <si>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</si>
  <si>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</si>
  <si>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</si>
  <si>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</si>
  <si>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</si>
  <si>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</si>
  <si>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</si>
  <si>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</si>
  <si>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</si>
  <si>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</si>
  <si>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</si>
  <si>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</si>
  <si>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</si>
  <si>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</si>
  <si>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</si>
  <si>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</si>
  <si>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</si>
  <si>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</si>
  <si>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</si>
  <si>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</si>
  <si>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</si>
  <si>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</si>
  <si>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</si>
  <si>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</si>
  <si>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</si>
  <si>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</si>
  <si>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</si>
  <si>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</si>
  <si>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</si>
  <si>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</si>
  <si>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</si>
  <si>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</si>
  <si>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</si>
  <si>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</si>
  <si>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</si>
  <si>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</si>
  <si>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</si>
  <si>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</si>
  <si>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</si>
  <si>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</si>
  <si>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</si>
  <si>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</si>
  <si>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</si>
  <si>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</si>
  <si>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</si>
  <si>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</si>
  <si>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</si>
  <si>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</si>
  <si>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</si>
  <si>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</si>
  <si>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</si>
  <si>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</si>
  <si>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</si>
  <si>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</si>
  <si>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</si>
  <si>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</si>
  <si>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</si>
  <si>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</si>
  <si>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</si>
  <si>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</si>
  <si>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</si>
  <si>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</si>
  <si>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</si>
  <si>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</si>
  <si>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</si>
  <si>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</si>
  <si>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</si>
  <si>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</si>
  <si>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</si>
  <si>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</si>
  <si>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</si>
  <si>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</si>
  <si>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</si>
  <si>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</si>
  <si>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</si>
  <si>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</si>
  <si>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</si>
  <si>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</si>
  <si>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</si>
  <si>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</si>
  <si>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</si>
  <si>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</si>
  <si>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</si>
  <si>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</si>
  <si>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</si>
  <si>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当町の公共下水道建設事業は昭和48年に着手し、県内市町村で5番目の早さであった。そのため、管路等施設の老朽化が進んでいるが管路の更新は行っていない。
　管路等の点検調査も大規模なものは行っていなかったが、平成28年度に下水道ストックマネジメント計画を策定し、平成29年度から管路調査及びマンホールポンプの異常時通報システムの更新（クラウド化）に着手し、令和元年度までに完了した。また、マンホールポンプの更新については、平成29年度より計画的に更新を行っている。</t>
    <rPh sb="1" eb="3">
      <t>トウチョウ</t>
    </rPh>
    <rPh sb="4" eb="6">
      <t>コウキョウ</t>
    </rPh>
    <rPh sb="6" eb="9">
      <t>ゲスイドウ</t>
    </rPh>
    <rPh sb="9" eb="11">
      <t>ケンセツ</t>
    </rPh>
    <rPh sb="11" eb="13">
      <t>ジギョウ</t>
    </rPh>
    <rPh sb="14" eb="16">
      <t>ショウワ</t>
    </rPh>
    <rPh sb="18" eb="19">
      <t>ネン</t>
    </rPh>
    <rPh sb="20" eb="22">
      <t>チャクシュ</t>
    </rPh>
    <rPh sb="24" eb="26">
      <t>ケンナイ</t>
    </rPh>
    <rPh sb="26" eb="29">
      <t>シチョウソン</t>
    </rPh>
    <rPh sb="31" eb="33">
      <t>バンメ</t>
    </rPh>
    <rPh sb="34" eb="35">
      <t>ハヤ</t>
    </rPh>
    <rPh sb="46" eb="48">
      <t>カンロ</t>
    </rPh>
    <rPh sb="48" eb="49">
      <t>トウ</t>
    </rPh>
    <rPh sb="49" eb="51">
      <t>シセツ</t>
    </rPh>
    <rPh sb="52" eb="55">
      <t>ロウキュウカ</t>
    </rPh>
    <rPh sb="56" eb="57">
      <t>スス</t>
    </rPh>
    <rPh sb="62" eb="64">
      <t>カンロ</t>
    </rPh>
    <rPh sb="65" eb="67">
      <t>コウシン</t>
    </rPh>
    <rPh sb="68" eb="69">
      <t/>
    </rPh>
    <rPh sb="185" eb="187">
      <t>カンリョウ</t>
    </rPh>
    <phoneticPr fontId="4"/>
  </si>
  <si>
    <t>　町内中学校建設に関係する管渠整備事業が平成26年度で終了し、処理区域内における面整備は概成済みである。一方、県内でも早期に下水道事業に着手しており、埋設から40年を超える管渠も少なくない。このため、今後は維持管理や更新が重要となってくる。
　平成28年度に策定した下水道ストックマネジメント計画に基づき管路の点検調査を実施し、そのデータを基に管渠更新の計画を立てていく予定である。このため、この先の経営状況を見極め、適切な収支計画を立てる必要がある。</t>
    <rPh sb="129" eb="131">
      <t>サクテイ</t>
    </rPh>
    <rPh sb="149" eb="150">
      <t>モト</t>
    </rPh>
    <rPh sb="160" eb="162">
      <t>ジッシ</t>
    </rPh>
    <rPh sb="170" eb="171">
      <t>モト</t>
    </rPh>
    <rPh sb="172" eb="174">
      <t>カンキョ</t>
    </rPh>
    <rPh sb="174" eb="176">
      <t>コウシン</t>
    </rPh>
    <phoneticPr fontId="4"/>
  </si>
  <si>
    <t>　いずれの指標も、下水道整備事業が落ち着いたため、改善または横ばい傾向にあり、類似団体平均よりも若干良い経営状況にある。特に、収益的収支比率や汚水処理原価については、28年度に地方債元利償還金の減少や「分流式下水道等に要する経費」の適正化に伴う基準内繰入金の増により大幅な改善があった。令和元年度も収益的収支比率が改善しているが、地方債償還金の減等によるものである。維持管理費は前年より若干減少した。
  下水道使用料金については県内一高い（20㎥あたり：消費税込4,290円）ため、使用料金の値上げによる経営健全化は難しいが、平成28年度に策定した経営戦略の分析・予測に基づき、より効率的な事業経営を今後も進めていく。また、同年度に策定した下水道ストックマネジメント計画に基づく維持管理の効率化も実施していく。</t>
    <rPh sb="85" eb="87">
      <t>ネンド</t>
    </rPh>
    <rPh sb="143" eb="145">
      <t>レイワ</t>
    </rPh>
    <rPh sb="145" eb="146">
      <t>ガン</t>
    </rPh>
    <rPh sb="146" eb="148">
      <t>ネンド</t>
    </rPh>
    <rPh sb="149" eb="152">
      <t>シュウエキテキ</t>
    </rPh>
    <rPh sb="152" eb="154">
      <t>シュウシ</t>
    </rPh>
    <rPh sb="154" eb="156">
      <t>ヒリツ</t>
    </rPh>
    <rPh sb="157" eb="159">
      <t>カイゼン</t>
    </rPh>
    <rPh sb="165" eb="168">
      <t>チホウサイ</t>
    </rPh>
    <rPh sb="168" eb="170">
      <t>ショウカン</t>
    </rPh>
    <rPh sb="170" eb="171">
      <t>キン</t>
    </rPh>
    <rPh sb="172" eb="173">
      <t>ゲン</t>
    </rPh>
    <rPh sb="173" eb="174">
      <t>トウ</t>
    </rPh>
    <rPh sb="193" eb="195">
      <t>ジャッカン</t>
    </rPh>
    <rPh sb="195" eb="197">
      <t>ゲンショウ</t>
    </rPh>
    <rPh sb="301" eb="303">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</si>
</sst>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3D-45E3-A431-5486EBFE4DC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0.15</c:v>
                </c:pt>
                <c:pt idx="3">
                  <c:v>0.16</c:v>
                </c:pt>
                <c:pt idx="4">
                  <c:v>0.1</c:v>
                </c:pt>
              </c:numCache>
            </c:numRef>
          </c:val>
          <c:smooth val="0"/>
          <c:extLst>
            <c:ext xmlns:c16="http://schemas.microsoft.com/office/drawing/2014/chart" uri="{C3380CC4-5D6E-409C-BE32-E72D297353CC}">
              <c16:uniqueId val="{00000001-CF3D-45E3-A431-5486EBFE4DC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96C-4603-8581-AB2102B48A3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54.05</c:v>
                </c:pt>
                <c:pt idx="3">
                  <c:v>57.54</c:v>
                </c:pt>
                <c:pt idx="4">
                  <c:v>55.55</c:v>
                </c:pt>
              </c:numCache>
            </c:numRef>
          </c:val>
          <c:smooth val="0"/>
          <c:extLst>
            <c:ext xmlns:c16="http://schemas.microsoft.com/office/drawing/2014/chart" uri="{C3380CC4-5D6E-409C-BE32-E72D297353CC}">
              <c16:uniqueId val="{00000001-096C-4603-8581-AB2102B48A3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93.51</c:v>
                </c:pt>
                <c:pt idx="1">
                  <c:v>93.87</c:v>
                </c:pt>
                <c:pt idx="2">
                  <c:v>94.16</c:v>
                </c:pt>
                <c:pt idx="3">
                  <c:v>94.6</c:v>
                </c:pt>
                <c:pt idx="4">
                  <c:v>94.58</c:v>
                </c:pt>
              </c:numCache>
            </c:numRef>
          </c:val>
          <c:extLst>
            <c:ext xmlns:c16="http://schemas.microsoft.com/office/drawing/2014/chart" uri="{C3380CC4-5D6E-409C-BE32-E72D297353CC}">
              <c16:uniqueId val="{00000000-0D9B-439A-99D3-D104D09CC92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92.88</c:v>
                </c:pt>
                <c:pt idx="3">
                  <c:v>92.87</c:v>
                </c:pt>
                <c:pt idx="4">
                  <c:v>91.64</c:v>
                </c:pt>
              </c:numCache>
            </c:numRef>
          </c:val>
          <c:smooth val="0"/>
          <c:extLst>
            <c:ext xmlns:c16="http://schemas.microsoft.com/office/drawing/2014/chart" uri="{C3380CC4-5D6E-409C-BE32-E72D297353CC}">
              <c16:uniqueId val="{00000001-0D9B-439A-99D3-D104D09CC92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84.25</c:v>
                </c:pt>
                <c:pt idx="1">
                  <c:v>87.09</c:v>
                </c:pt>
                <c:pt idx="2">
                  <c:v>86.19</c:v>
                </c:pt>
                <c:pt idx="3">
                  <c:v>89.01</c:v>
                </c:pt>
                <c:pt idx="4">
                  <c:v>89.68</c:v>
                </c:pt>
              </c:numCache>
            </c:numRef>
          </c:val>
          <c:extLst>
            <c:ext xmlns:c16="http://schemas.microsoft.com/office/drawing/2014/chart" uri="{C3380CC4-5D6E-409C-BE32-E72D297353CC}">
              <c16:uniqueId val="{00000000-49B6-41F6-A8EA-2CE3DF5B080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B6-41F6-A8EA-2CE3DF5B080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00-40A8-A304-411322CB51D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00-40A8-A304-411322CB51D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63-4B47-94F7-A827DABE785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63-4B47-94F7-A827DABE785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FE-48CF-82A7-F75428749FC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FE-48CF-82A7-F75428749FC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5E-4B5B-921F-DC20B7456ED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5E-4B5B-921F-DC20B7456ED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421.75</c:v>
                </c:pt>
                <c:pt idx="1">
                  <c:v>379.78</c:v>
                </c:pt>
                <c:pt idx="2">
                  <c:v>357.95</c:v>
                </c:pt>
                <c:pt idx="3">
                  <c:v>272.45999999999998</c:v>
                </c:pt>
                <c:pt idx="4">
                  <c:v>225.1</c:v>
                </c:pt>
              </c:numCache>
            </c:numRef>
          </c:val>
          <c:extLst>
            <c:ext xmlns:c16="http://schemas.microsoft.com/office/drawing/2014/chart" uri="{C3380CC4-5D6E-409C-BE32-E72D297353CC}">
              <c16:uniqueId val="{00000000-5D1B-4E88-8266-0E996D88FB9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798.84</c:v>
                </c:pt>
                <c:pt idx="3">
                  <c:v>692.13</c:v>
                </c:pt>
                <c:pt idx="4">
                  <c:v>807.75</c:v>
                </c:pt>
              </c:numCache>
            </c:numRef>
          </c:val>
          <c:smooth val="0"/>
          <c:extLst>
            <c:ext xmlns:c16="http://schemas.microsoft.com/office/drawing/2014/chart" uri="{C3380CC4-5D6E-409C-BE32-E72D297353CC}">
              <c16:uniqueId val="{00000001-5D1B-4E88-8266-0E996D88FB9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90.75</c:v>
                </c:pt>
                <c:pt idx="1">
                  <c:v>96.85</c:v>
                </c:pt>
                <c:pt idx="2">
                  <c:v>96.58</c:v>
                </c:pt>
                <c:pt idx="3">
                  <c:v>97.74</c:v>
                </c:pt>
                <c:pt idx="4">
                  <c:v>98.41</c:v>
                </c:pt>
              </c:numCache>
            </c:numRef>
          </c:val>
          <c:extLst>
            <c:ext xmlns:c16="http://schemas.microsoft.com/office/drawing/2014/chart" uri="{C3380CC4-5D6E-409C-BE32-E72D297353CC}">
              <c16:uniqueId val="{00000000-50A0-4EEE-BD76-4CA30224BAF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86.85</c:v>
                </c:pt>
                <c:pt idx="3">
                  <c:v>88.98</c:v>
                </c:pt>
                <c:pt idx="4">
                  <c:v>86.94</c:v>
                </c:pt>
              </c:numCache>
            </c:numRef>
          </c:val>
          <c:smooth val="0"/>
          <c:extLst>
            <c:ext xmlns:c16="http://schemas.microsoft.com/office/drawing/2014/chart" uri="{C3380CC4-5D6E-409C-BE32-E72D297353CC}">
              <c16:uniqueId val="{00000001-50A0-4EEE-BD76-4CA30224BAF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233.14</c:v>
                </c:pt>
                <c:pt idx="1">
                  <c:v>219.53</c:v>
                </c:pt>
                <c:pt idx="2">
                  <c:v>220.03</c:v>
                </c:pt>
                <c:pt idx="3">
                  <c:v>218.87</c:v>
                </c:pt>
                <c:pt idx="4">
                  <c:v>218.43</c:v>
                </c:pt>
              </c:numCache>
            </c:numRef>
          </c:val>
          <c:extLst>
            <c:ext xmlns:c16="http://schemas.microsoft.com/office/drawing/2014/chart" uri="{C3380CC4-5D6E-409C-BE32-E72D297353CC}">
              <c16:uniqueId val="{00000000-F013-40EC-99FB-1FFE9D5B1F6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177.15</c:v>
                </c:pt>
                <c:pt idx="3">
                  <c:v>175.05</c:v>
                </c:pt>
                <c:pt idx="4">
                  <c:v>179.63</c:v>
                </c:pt>
              </c:numCache>
            </c:numRef>
          </c:val>
          <c:smooth val="0"/>
          <c:extLst>
            <c:ext xmlns:c16="http://schemas.microsoft.com/office/drawing/2014/chart" uri="{C3380CC4-5D6E-409C-BE32-E72D297353CC}">
              <c16:uniqueId val="{00000001-F013-40EC-99FB-1FFE9D5B1F6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1" sqref="B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高畠町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23159</v>
      </c>
      <c r="AM8" s="51"/>
      <c r="AN8" s="51"/>
      <c r="AO8" s="51"/>
      <c r="AP8" s="51"/>
      <c r="AQ8" s="51"/>
      <c r="AR8" s="51"/>
      <c r="AS8" s="51"/>
      <c r="AT8" s="46">
        <f>データ!T6</f>
        <v>180.26</v>
      </c>
      <c r="AU8" s="46"/>
      <c r="AV8" s="46"/>
      <c r="AW8" s="46"/>
      <c r="AX8" s="46"/>
      <c r="AY8" s="46"/>
      <c r="AZ8" s="46"/>
      <c r="BA8" s="46"/>
      <c r="BB8" s="46">
        <f>データ!U6</f>
        <v>128.47999999999999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56.98</v>
      </c>
      <c r="Q10" s="46"/>
      <c r="R10" s="46"/>
      <c r="S10" s="46"/>
      <c r="T10" s="46"/>
      <c r="U10" s="46"/>
      <c r="V10" s="46"/>
      <c r="W10" s="46">
        <f>データ!Q6</f>
        <v>85.69</v>
      </c>
      <c r="X10" s="46"/>
      <c r="Y10" s="46"/>
      <c r="Z10" s="46"/>
      <c r="AA10" s="46"/>
      <c r="AB10" s="46"/>
      <c r="AC10" s="46"/>
      <c r="AD10" s="51">
        <f>データ!R6</f>
        <v>4290</v>
      </c>
      <c r="AE10" s="51"/>
      <c r="AF10" s="51"/>
      <c r="AG10" s="51"/>
      <c r="AH10" s="51"/>
      <c r="AI10" s="51"/>
      <c r="AJ10" s="51"/>
      <c r="AK10" s="2"/>
      <c r="AL10" s="51">
        <f>データ!V6</f>
        <v>13112</v>
      </c>
      <c r="AM10" s="51"/>
      <c r="AN10" s="51"/>
      <c r="AO10" s="51"/>
      <c r="AP10" s="51"/>
      <c r="AQ10" s="51"/>
      <c r="AR10" s="51"/>
      <c r="AS10" s="51"/>
      <c r="AT10" s="46">
        <f>データ!W6</f>
        <v>5.62</v>
      </c>
      <c r="AU10" s="46"/>
      <c r="AV10" s="46"/>
      <c r="AW10" s="46"/>
      <c r="AX10" s="46"/>
      <c r="AY10" s="46"/>
      <c r="AZ10" s="46"/>
      <c r="BA10" s="46"/>
      <c r="BB10" s="46">
        <f>データ!X6</f>
        <v>2333.1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P1E6Z1V3PRvnipxyXs1UUmqeWCeE8EXUa7mpflBUdwqVVYxdE/vTupuK4gJ2Ai1CfC5xsTPJhC+KC205QVImdw==" saltValue="IcJdcdKM7GRbGLXCMJ3W0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63819</v>
      </c>
      <c r="D6" s="33">
        <f t="shared" si="3"/>
        <v>47</v>
      </c>
      <c r="E6" s="33">
        <f t="shared" si="3"/>
        <v>17</v>
      </c>
      <c r="F6" s="33">
        <f t="shared" si="3"/>
        <v>1</v>
      </c>
      <c r="G6" s="33">
        <f t="shared" si="3"/>
        <v>0</v>
      </c>
      <c r="H6" s="33" t="str">
        <f t="shared" si="3"/>
        <v>山形県　高畠町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56.98</v>
      </c>
      <c r="Q6" s="34">
        <f t="shared" si="3"/>
        <v>85.69</v>
      </c>
      <c r="R6" s="34">
        <f t="shared" si="3"/>
        <v>4290</v>
      </c>
      <c r="S6" s="34">
        <f t="shared" si="3"/>
        <v>23159</v>
      </c>
      <c r="T6" s="34">
        <f t="shared" si="3"/>
        <v>180.26</v>
      </c>
      <c r="U6" s="34">
        <f t="shared" si="3"/>
        <v>128.47999999999999</v>
      </c>
      <c r="V6" s="34">
        <f t="shared" si="3"/>
        <v>13112</v>
      </c>
      <c r="W6" s="34">
        <f t="shared" si="3"/>
        <v>5.62</v>
      </c>
      <c r="X6" s="34">
        <f t="shared" si="3"/>
        <v>2333.1</v>
      </c>
      <c r="Y6" s="35">
        <f>IF(Y7="",NA(),Y7)</f>
        <v>84.25</v>
      </c>
      <c r="Z6" s="35">
        <f t="shared" ref="Z6:AH6" si="4">IF(Z7="",NA(),Z7)</f>
        <v>87.09</v>
      </c>
      <c r="AA6" s="35">
        <f t="shared" si="4"/>
        <v>86.19</v>
      </c>
      <c r="AB6" s="35">
        <f t="shared" si="4"/>
        <v>89.01</v>
      </c>
      <c r="AC6" s="35">
        <f t="shared" si="4"/>
        <v>89.68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421.75</v>
      </c>
      <c r="BG6" s="35">
        <f t="shared" ref="BG6:BO6" si="7">IF(BG7="",NA(),BG7)</f>
        <v>379.78</v>
      </c>
      <c r="BH6" s="35">
        <f t="shared" si="7"/>
        <v>357.95</v>
      </c>
      <c r="BI6" s="35">
        <f t="shared" si="7"/>
        <v>272.45999999999998</v>
      </c>
      <c r="BJ6" s="35">
        <f t="shared" si="7"/>
        <v>225.1</v>
      </c>
      <c r="BK6" s="35">
        <f t="shared" si="7"/>
        <v>1162.3599999999999</v>
      </c>
      <c r="BL6" s="35">
        <f t="shared" si="7"/>
        <v>1047.6500000000001</v>
      </c>
      <c r="BM6" s="35">
        <f t="shared" si="7"/>
        <v>798.84</v>
      </c>
      <c r="BN6" s="35">
        <f t="shared" si="7"/>
        <v>692.13</v>
      </c>
      <c r="BO6" s="35">
        <f t="shared" si="7"/>
        <v>807.75</v>
      </c>
      <c r="BP6" s="34" t="str">
        <f>IF(BP7="","",IF(BP7="-","【-】","【"&amp;SUBSTITUTE(TEXT(BP7,"#,##0.00"),"-","△")&amp;"】"))</f>
        <v>【682.51】</v>
      </c>
      <c r="BQ6" s="35">
        <f>IF(BQ7="",NA(),BQ7)</f>
        <v>90.75</v>
      </c>
      <c r="BR6" s="35">
        <f t="shared" ref="BR6:BZ6" si="8">IF(BR7="",NA(),BR7)</f>
        <v>96.85</v>
      </c>
      <c r="BS6" s="35">
        <f t="shared" si="8"/>
        <v>96.58</v>
      </c>
      <c r="BT6" s="35">
        <f t="shared" si="8"/>
        <v>97.74</v>
      </c>
      <c r="BU6" s="35">
        <f t="shared" si="8"/>
        <v>98.41</v>
      </c>
      <c r="BV6" s="35">
        <f t="shared" si="8"/>
        <v>68.209999999999994</v>
      </c>
      <c r="BW6" s="35">
        <f t="shared" si="8"/>
        <v>74.040000000000006</v>
      </c>
      <c r="BX6" s="35">
        <f t="shared" si="8"/>
        <v>86.85</v>
      </c>
      <c r="BY6" s="35">
        <f t="shared" si="8"/>
        <v>88.98</v>
      </c>
      <c r="BZ6" s="35">
        <f t="shared" si="8"/>
        <v>86.94</v>
      </c>
      <c r="CA6" s="34" t="str">
        <f>IF(CA7="","",IF(CA7="-","【-】","【"&amp;SUBSTITUTE(TEXT(CA7,"#,##0.00"),"-","△")&amp;"】"))</f>
        <v>【100.34】</v>
      </c>
      <c r="CB6" s="35">
        <f>IF(CB7="",NA(),CB7)</f>
        <v>233.14</v>
      </c>
      <c r="CC6" s="35">
        <f t="shared" ref="CC6:CK6" si="9">IF(CC7="",NA(),CC7)</f>
        <v>219.53</v>
      </c>
      <c r="CD6" s="35">
        <f t="shared" si="9"/>
        <v>220.03</v>
      </c>
      <c r="CE6" s="35">
        <f t="shared" si="9"/>
        <v>218.87</v>
      </c>
      <c r="CF6" s="35">
        <f t="shared" si="9"/>
        <v>218.43</v>
      </c>
      <c r="CG6" s="35">
        <f t="shared" si="9"/>
        <v>250.84</v>
      </c>
      <c r="CH6" s="35">
        <f t="shared" si="9"/>
        <v>235.61</v>
      </c>
      <c r="CI6" s="35">
        <f t="shared" si="9"/>
        <v>177.15</v>
      </c>
      <c r="CJ6" s="35">
        <f t="shared" si="9"/>
        <v>175.05</v>
      </c>
      <c r="CK6" s="35">
        <f t="shared" si="9"/>
        <v>179.63</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54.05</v>
      </c>
      <c r="CU6" s="35">
        <f t="shared" si="10"/>
        <v>57.54</v>
      </c>
      <c r="CV6" s="35">
        <f t="shared" si="10"/>
        <v>55.55</v>
      </c>
      <c r="CW6" s="34" t="str">
        <f>IF(CW7="","",IF(CW7="-","【-】","【"&amp;SUBSTITUTE(TEXT(CW7,"#,##0.00"),"-","△")&amp;"】"))</f>
        <v>【59.64】</v>
      </c>
      <c r="CX6" s="35">
        <f>IF(CX7="",NA(),CX7)</f>
        <v>93.51</v>
      </c>
      <c r="CY6" s="35">
        <f t="shared" ref="CY6:DG6" si="11">IF(CY7="",NA(),CY7)</f>
        <v>93.87</v>
      </c>
      <c r="CZ6" s="35">
        <f t="shared" si="11"/>
        <v>94.16</v>
      </c>
      <c r="DA6" s="35">
        <f t="shared" si="11"/>
        <v>94.6</v>
      </c>
      <c r="DB6" s="35">
        <f t="shared" si="11"/>
        <v>94.58</v>
      </c>
      <c r="DC6" s="35">
        <f t="shared" si="11"/>
        <v>83.96</v>
      </c>
      <c r="DD6" s="35">
        <f t="shared" si="11"/>
        <v>84.12</v>
      </c>
      <c r="DE6" s="35">
        <f t="shared" si="11"/>
        <v>92.88</v>
      </c>
      <c r="DF6" s="35">
        <f t="shared" si="11"/>
        <v>92.87</v>
      </c>
      <c r="DG6" s="35">
        <f t="shared" si="11"/>
        <v>91.64</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0.15</v>
      </c>
      <c r="EM6" s="35">
        <f t="shared" si="14"/>
        <v>0.16</v>
      </c>
      <c r="EN6" s="35">
        <f t="shared" si="14"/>
        <v>0.1</v>
      </c>
      <c r="EO6" s="34" t="str">
        <f>IF(EO7="","",IF(EO7="-","【-】","【"&amp;SUBSTITUTE(TEXT(EO7,"#,##0.00"),"-","△")&amp;"】"))</f>
        <v>【0.22】</v>
      </c>
    </row>
    <row r="7" spans="1:145" s="36" customFormat="1" x14ac:dyDescent="0.15">
      <c r="A7" s="28"/>
      <c r="B7" s="37">
        <v>2019</v>
      </c>
      <c r="C7" s="37">
        <v>63819</v>
      </c>
      <c r="D7" s="37">
        <v>47</v>
      </c>
      <c r="E7" s="37">
        <v>17</v>
      </c>
      <c r="F7" s="37">
        <v>1</v>
      </c>
      <c r="G7" s="37">
        <v>0</v>
      </c>
      <c r="H7" s="37" t="s">
        <v>98</v>
      </c>
      <c r="I7" s="37" t="s">
        <v>99</v>
      </c>
      <c r="J7" s="37" t="s">
        <v>100</v>
      </c>
      <c r="K7" s="37" t="s">
        <v>101</v>
      </c>
      <c r="L7" s="37" t="s">
        <v>102</v>
      </c>
      <c r="M7" s="37" t="s">
        <v>103</v>
      </c>
      <c r="N7" s="38" t="s">
        <v>104</v>
      </c>
      <c r="O7" s="38" t="s">
        <v>105</v>
      </c>
      <c r="P7" s="38">
        <v>56.98</v>
      </c>
      <c r="Q7" s="38">
        <v>85.69</v>
      </c>
      <c r="R7" s="38">
        <v>4290</v>
      </c>
      <c r="S7" s="38">
        <v>23159</v>
      </c>
      <c r="T7" s="38">
        <v>180.26</v>
      </c>
      <c r="U7" s="38">
        <v>128.47999999999999</v>
      </c>
      <c r="V7" s="38">
        <v>13112</v>
      </c>
      <c r="W7" s="38">
        <v>5.62</v>
      </c>
      <c r="X7" s="38">
        <v>2333.1</v>
      </c>
      <c r="Y7" s="38">
        <v>84.25</v>
      </c>
      <c r="Z7" s="38">
        <v>87.09</v>
      </c>
      <c r="AA7" s="38">
        <v>86.19</v>
      </c>
      <c r="AB7" s="38">
        <v>89.01</v>
      </c>
      <c r="AC7" s="38">
        <v>89.68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421.75</v>
      </c>
      <c r="BG7" s="38">
        <v>379.78</v>
      </c>
      <c r="BH7" s="38">
        <v>357.95</v>
      </c>
      <c r="BI7" s="38">
        <v>272.45999999999998</v>
      </c>
      <c r="BJ7" s="38">
        <v>225.1</v>
      </c>
      <c r="BK7" s="38">
        <v>1162.3599999999999</v>
      </c>
      <c r="BL7" s="38">
        <v>1047.6500000000001</v>
      </c>
      <c r="BM7" s="38">
        <v>798.84</v>
      </c>
      <c r="BN7" s="38">
        <v>692.13</v>
      </c>
      <c r="BO7" s="38">
        <v>807.75</v>
      </c>
      <c r="BP7" s="38">
        <v>682.51</v>
      </c>
      <c r="BQ7" s="38">
        <v>90.75</v>
      </c>
      <c r="BR7" s="38">
        <v>96.85</v>
      </c>
      <c r="BS7" s="38">
        <v>96.58</v>
      </c>
      <c r="BT7" s="38">
        <v>97.74</v>
      </c>
      <c r="BU7" s="38">
        <v>98.41</v>
      </c>
      <c r="BV7" s="38">
        <v>68.209999999999994</v>
      </c>
      <c r="BW7" s="38">
        <v>74.040000000000006</v>
      </c>
      <c r="BX7" s="38">
        <v>86.85</v>
      </c>
      <c r="BY7" s="38">
        <v>88.98</v>
      </c>
      <c r="BZ7" s="38">
        <v>86.94</v>
      </c>
      <c r="CA7" s="38">
        <v>100.34</v>
      </c>
      <c r="CB7" s="38">
        <v>233.14</v>
      </c>
      <c r="CC7" s="38">
        <v>219.53</v>
      </c>
      <c r="CD7" s="38">
        <v>220.03</v>
      </c>
      <c r="CE7" s="38">
        <v>218.87</v>
      </c>
      <c r="CF7" s="38">
        <v>218.43</v>
      </c>
      <c r="CG7" s="38">
        <v>250.84</v>
      </c>
      <c r="CH7" s="38">
        <v>235.61</v>
      </c>
      <c r="CI7" s="38">
        <v>177.15</v>
      </c>
      <c r="CJ7" s="38">
        <v>175.05</v>
      </c>
      <c r="CK7" s="38">
        <v>179.63</v>
      </c>
      <c r="CL7" s="38">
        <v>136.15</v>
      </c>
      <c r="CM7" s="38" t="s">
        <v>104</v>
      </c>
      <c r="CN7" s="38" t="s">
        <v>104</v>
      </c>
      <c r="CO7" s="38" t="s">
        <v>104</v>
      </c>
      <c r="CP7" s="38" t="s">
        <v>104</v>
      </c>
      <c r="CQ7" s="38" t="s">
        <v>104</v>
      </c>
      <c r="CR7" s="38">
        <v>49.39</v>
      </c>
      <c r="CS7" s="38">
        <v>49.25</v>
      </c>
      <c r="CT7" s="38">
        <v>54.05</v>
      </c>
      <c r="CU7" s="38">
        <v>57.54</v>
      </c>
      <c r="CV7" s="38">
        <v>55.55</v>
      </c>
      <c r="CW7" s="38">
        <v>59.64</v>
      </c>
      <c r="CX7" s="38">
        <v>93.51</v>
      </c>
      <c r="CY7" s="38">
        <v>93.87</v>
      </c>
      <c r="CZ7" s="38">
        <v>94.16</v>
      </c>
      <c r="DA7" s="38">
        <v>94.6</v>
      </c>
      <c r="DB7" s="38">
        <v>94.58</v>
      </c>
      <c r="DC7" s="38">
        <v>83.96</v>
      </c>
      <c r="DD7" s="38">
        <v>84.12</v>
      </c>
      <c r="DE7" s="38">
        <v>92.88</v>
      </c>
      <c r="DF7" s="38">
        <v>92.87</v>
      </c>
      <c r="DG7" s="38">
        <v>91.64</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0.15</v>
      </c>
      <c r="EM7" s="38">
        <v>0.16</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2021-01-22T00:21:42Z</cp:lastPrinted>
  <dcterms:created xsi:type="dcterms:W3CDTF">2020-12-04T02:43:11Z</dcterms:created>
  <dcterms:modified xsi:type="dcterms:W3CDTF">2021-01-22T00:54:58Z</dcterms:modified>
  <cp:category/>
</cp:coreProperties>
</file>