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6401u3\scan\総務課\030114_公営企業に係る「経営比較分析表」（R01年度決算）の分析等について（依頼）\工水\"/>
    </mc:Choice>
  </mc:AlternateContent>
  <workbookProtection workbookAlgorithmName="SHA-512" workbookHashValue="KQMoptH21ucUbOP2jFdRApKoAkfPys46oqy3VjKQpDK6KDU21x+ON+P77z4KdwywtLZ1wNX/p+XekyBZreIPOA==" workbookSaltValue="e9DBx6foeHmSznrZwRrnc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S11" i="5" l="1"/>
  <c r="DR10" i="5"/>
  <c r="DH10" i="5"/>
  <c r="CK10" i="5"/>
  <c r="CJ10" i="5"/>
  <c r="CA10" i="5"/>
  <c r="BZ10" i="5"/>
  <c r="BP10" i="5"/>
  <c r="AS10" i="5"/>
  <c r="AR10" i="5"/>
  <c r="AI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CZ33" i="4"/>
  <c r="CF33" i="4"/>
  <c r="BL33" i="4"/>
  <c r="AR33" i="4"/>
  <c r="X33" i="4"/>
  <c r="RH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HT33" i="4" l="1"/>
  <c r="V10" i="5"/>
  <c r="AF10" i="5"/>
  <c r="AJ10" i="5"/>
  <c r="AT10" i="5"/>
  <c r="BD10" i="5"/>
  <c r="BN10" i="5"/>
  <c r="BX10" i="5"/>
  <c r="CB10" i="5"/>
  <c r="CL10" i="5"/>
  <c r="CV10" i="5"/>
  <c r="DF10" i="5"/>
  <c r="DP10" i="5"/>
  <c r="DT10" i="5"/>
  <c r="ED10" i="5"/>
  <c r="AG11" i="5"/>
  <c r="BE11" i="5"/>
  <c r="BY11" i="5"/>
  <c r="ER33" i="4"/>
  <c r="FL33" i="4"/>
  <c r="W10" i="5"/>
  <c r="AG10" i="5"/>
  <c r="AQ10" i="5"/>
  <c r="AU10" i="5"/>
  <c r="BE10" i="5"/>
  <c r="BO10" i="5"/>
  <c r="BY10" i="5"/>
  <c r="CI10" i="5"/>
  <c r="CM10" i="5"/>
  <c r="CW10" i="5"/>
  <c r="DG10" i="5"/>
  <c r="DQ10" i="5"/>
  <c r="EA10" i="5"/>
  <c r="EE10" i="5"/>
  <c r="BB10" i="5"/>
  <c r="BF10" i="5"/>
  <c r="CT10" i="5"/>
  <c r="CX10" i="5"/>
  <c r="EB10" i="5"/>
  <c r="U10" i="5"/>
  <c r="Y10" i="5"/>
  <c r="BC10" i="5"/>
  <c r="BM10" i="5"/>
  <c r="BQ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<sst xmlns="http://schemas.openxmlformats.org/spreadsheetml/2006/main" count="262" uniqueCount="106">
  <si>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</si>
  <si>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</si>
  <si>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</si>
  <si>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</si>
  <si>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</si>
  <si>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</si>
  <si>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</si>
  <si>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</si>
  <si>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</si>
  <si>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</si>
  <si>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</si>
  <si>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</si>
  <si>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</si>
  <si>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</si>
  <si>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</si>
  <si>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</si>
  <si>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</si>
  <si>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</si>
  <si>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</si>
  <si>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</si>
  <si>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</si>
  <si>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</si>
  <si>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</si>
  <si>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</si>
  <si>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</si>
  <si>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</si>
  <si>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</si>
  <si>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</si>
  <si>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</si>
  <si>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</si>
  <si>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</si>
  <si>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</si>
  <si>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</si>
  <si>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</si>
  <si>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</si>
  <si>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</si>
  <si>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</si>
  <si>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</si>
  <si>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</si>
  <si>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</si>
  <si>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</si>
  <si>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</si>
  <si>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</si>
  <si>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</si>
  <si>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</si>
  <si>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</si>
  <si>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</si>
  <si>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</si>
  <si>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</si>
  <si>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</si>
  <si>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</si>
  <si>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</si>
  <si>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</si>
  <si>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</si>
  <si>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</si>
  <si>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</si>
  <si>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</si>
  <si>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</si>
  <si>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</si>
  <si>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</si>
  <si>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</si>
  <si>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</si>
  <si>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</si>
  <si>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</si>
  <si>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</si>
  <si>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</si>
  <si>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</si>
  <si>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</si>
  <si>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</si>
  <si>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</si>
  <si>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</si>
  <si>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</si>
  <si>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</si>
  <si>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</si>
  <si>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</si>
  <si>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</si>
  <si>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</si>
  <si>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</si>
  <si>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</si>
  <si>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</si>
  <si>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</si>
  <si>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</si>
  <si>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</si>
  <si>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</si>
  <si>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</si>
  <si>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</si>
  <si>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</si>
  <si>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064017</t>
  </si>
  <si>
    <t>46</t>
  </si>
  <si>
    <t>02</t>
  </si>
  <si>
    <t>0</t>
  </si>
  <si>
    <t>000</t>
  </si>
  <si>
    <t>山形県　小国町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</si>
  <si>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</si>
  <si>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</si>
  <si>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</si>
  <si>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</si>
  <si>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</si>
  <si>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</si>
  <si>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</si>
  <si>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</si>
  <si>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</si>
  <si>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</si>
  <si>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管路については耐用年数の概ね半分の期間が経過している。
　機械及び装置については、長期的に経費が節減できるよう、毎年点検を行った結果を受け、予防修繕を含めた老朽化対策を実施している。</t>
    <rPh sb="1" eb="3">
      <t>カンロ</t>
    </rPh>
    <rPh sb="8" eb="10">
      <t>タイヨウ</t>
    </rPh>
    <rPh sb="10" eb="12">
      <t>ネンスウ</t>
    </rPh>
    <rPh sb="13" eb="14">
      <t>オオム</t>
    </rPh>
    <rPh sb="15" eb="17">
      <t>ハンブン</t>
    </rPh>
    <rPh sb="18" eb="20">
      <t>キカン</t>
    </rPh>
    <rPh sb="21" eb="23">
      <t>ケイカ</t>
    </rPh>
    <rPh sb="30" eb="32">
      <t>キカイ</t>
    </rPh>
    <rPh sb="32" eb="33">
      <t>オヨ</t>
    </rPh>
    <rPh sb="34" eb="36">
      <t>ソウチ</t>
    </rPh>
    <rPh sb="42" eb="45">
      <t>チョウキテキ</t>
    </rPh>
    <rPh sb="46" eb="48">
      <t>ケイヒ</t>
    </rPh>
    <rPh sb="49" eb="51">
      <t>セツゲン</t>
    </rPh>
    <rPh sb="57" eb="59">
      <t>マイトシ</t>
    </rPh>
    <rPh sb="59" eb="61">
      <t>テンケン</t>
    </rPh>
    <rPh sb="62" eb="63">
      <t>オコナ</t>
    </rPh>
    <rPh sb="65" eb="67">
      <t>ケッカ</t>
    </rPh>
    <rPh sb="68" eb="69">
      <t>ウ</t>
    </rPh>
    <rPh sb="71" eb="73">
      <t>ヨボウ</t>
    </rPh>
    <rPh sb="73" eb="75">
      <t>シュウゼン</t>
    </rPh>
    <rPh sb="76" eb="77">
      <t>フク</t>
    </rPh>
    <rPh sb="79" eb="82">
      <t>ロウキュウカ</t>
    </rPh>
    <rPh sb="82" eb="84">
      <t>タイサク</t>
    </rPh>
    <rPh sb="85" eb="87">
      <t>ジッシ</t>
    </rPh>
    <phoneticPr fontId="5"/>
  </si>
  <si>
    <t>①経常収支比率
　単年度の収支は若干の赤字であり、収益の50%以上を一般会計からの繰入金に依存している状況である。
④企業債残高対給水収益比率
　平成25年度に中央監視装置を更新してから大きな投資は行っていないため減少となっている。
⑤料金回収率
　基準外繰出によって収入不足を補填している状況である。
⑦施設利用率
　給水先企業の景気回復とともに少しずつ増加傾向にある。
⑧契約率
　1社のみで一定となっている。
　給水先企業の支援を目的としている事業であることから、収支の不足分については、一般会計からの繰出金により賄っていく。</t>
    <rPh sb="1" eb="3">
      <t>ケイジョウ</t>
    </rPh>
    <rPh sb="3" eb="5">
      <t>シュウシ</t>
    </rPh>
    <rPh sb="5" eb="7">
      <t>ヒリツ</t>
    </rPh>
    <rPh sb="9" eb="12">
      <t>タンネンド</t>
    </rPh>
    <rPh sb="13" eb="15">
      <t>シュウシ</t>
    </rPh>
    <rPh sb="16" eb="18">
      <t>ジャッカン</t>
    </rPh>
    <rPh sb="19" eb="21">
      <t>アカジ</t>
    </rPh>
    <rPh sb="25" eb="27">
      <t>シュウエキ</t>
    </rPh>
    <rPh sb="31" eb="33">
      <t>イジョウ</t>
    </rPh>
    <rPh sb="34" eb="36">
      <t>イッパン</t>
    </rPh>
    <rPh sb="36" eb="38">
      <t>カイケイ</t>
    </rPh>
    <rPh sb="41" eb="43">
      <t>クリイレ</t>
    </rPh>
    <rPh sb="43" eb="44">
      <t>キン</t>
    </rPh>
    <rPh sb="45" eb="47">
      <t>イゾン</t>
    </rPh>
    <rPh sb="51" eb="53">
      <t>ジョウキョウ</t>
    </rPh>
    <rPh sb="60" eb="62">
      <t>キギョウ</t>
    </rPh>
    <rPh sb="62" eb="63">
      <t>サイ</t>
    </rPh>
    <rPh sb="63" eb="65">
      <t>ザンダカ</t>
    </rPh>
    <rPh sb="65" eb="66">
      <t>タイ</t>
    </rPh>
    <rPh sb="66" eb="68">
      <t>キュウスイ</t>
    </rPh>
    <rPh sb="68" eb="70">
      <t>シュウエキ</t>
    </rPh>
    <rPh sb="70" eb="72">
      <t>ヒリツ</t>
    </rPh>
    <rPh sb="74" eb="76">
      <t>ヘイセイ</t>
    </rPh>
    <rPh sb="78" eb="80">
      <t>ネンド</t>
    </rPh>
    <rPh sb="81" eb="83">
      <t>チュウオウ</t>
    </rPh>
    <rPh sb="83" eb="85">
      <t>カンシ</t>
    </rPh>
    <rPh sb="85" eb="87">
      <t>ソウチ</t>
    </rPh>
    <rPh sb="88" eb="90">
      <t>コウシン</t>
    </rPh>
    <rPh sb="94" eb="95">
      <t>オオ</t>
    </rPh>
    <rPh sb="97" eb="99">
      <t>トウシ</t>
    </rPh>
    <rPh sb="100" eb="101">
      <t>オコナ</t>
    </rPh>
    <rPh sb="108" eb="110">
      <t>ゲンショウ</t>
    </rPh>
    <rPh sb="120" eb="122">
      <t>リョウキン</t>
    </rPh>
    <rPh sb="122" eb="124">
      <t>カイシュウ</t>
    </rPh>
    <rPh sb="124" eb="125">
      <t>リツ</t>
    </rPh>
    <rPh sb="127" eb="129">
      <t>キジュン</t>
    </rPh>
    <rPh sb="129" eb="130">
      <t>ガイ</t>
    </rPh>
    <rPh sb="130" eb="132">
      <t>クリダ</t>
    </rPh>
    <rPh sb="136" eb="138">
      <t>シュウニュウ</t>
    </rPh>
    <rPh sb="138" eb="140">
      <t>ブソク</t>
    </rPh>
    <rPh sb="141" eb="143">
      <t>ホテン</t>
    </rPh>
    <rPh sb="147" eb="149">
      <t>ジョウキョウ</t>
    </rPh>
    <rPh sb="156" eb="158">
      <t>シセツ</t>
    </rPh>
    <rPh sb="158" eb="160">
      <t>リヨウ</t>
    </rPh>
    <rPh sb="160" eb="161">
      <t>リツ</t>
    </rPh>
    <rPh sb="163" eb="165">
      <t>キュウスイ</t>
    </rPh>
    <rPh sb="165" eb="166">
      <t>サキ</t>
    </rPh>
    <rPh sb="166" eb="168">
      <t>キギョウ</t>
    </rPh>
    <rPh sb="169" eb="171">
      <t>ケイキ</t>
    </rPh>
    <rPh sb="171" eb="173">
      <t>カイフク</t>
    </rPh>
    <rPh sb="177" eb="178">
      <t>スコ</t>
    </rPh>
    <rPh sb="181" eb="183">
      <t>ゾウカ</t>
    </rPh>
    <rPh sb="183" eb="185">
      <t>ケイコウ</t>
    </rPh>
    <rPh sb="192" eb="195">
      <t>ケイヤクリツ</t>
    </rPh>
    <rPh sb="198" eb="199">
      <t>シャ</t>
    </rPh>
    <rPh sb="202" eb="204">
      <t>イッテイ</t>
    </rPh>
    <phoneticPr fontId="5"/>
  </si>
  <si>
    <t>　本事業は町内の給水先企業に対し、安定的でかつ上質な工業用水を低価格で供給することで企業を支援し、それにより町の活力を保持することを目的としている。
　今後新たな設備投資よりも既存設備の維持が大きな課題となってくるため、長期的に経費が節減できるよう予防修繕を含めた老朽化対策を中心に実施していく。</t>
    <rPh sb="1" eb="2">
      <t>ホン</t>
    </rPh>
    <rPh sb="2" eb="4">
      <t>ジギョウ</t>
    </rPh>
    <rPh sb="5" eb="7">
      <t>チョウナイ</t>
    </rPh>
    <rPh sb="8" eb="10">
      <t>キュウスイ</t>
    </rPh>
    <rPh sb="10" eb="11">
      <t>サキ</t>
    </rPh>
    <rPh sb="11" eb="13">
      <t>キギョウ</t>
    </rPh>
    <rPh sb="14" eb="15">
      <t>タイ</t>
    </rPh>
    <rPh sb="17" eb="20">
      <t>アンテイテキ</t>
    </rPh>
    <rPh sb="23" eb="25">
      <t>ジョウシツ</t>
    </rPh>
    <rPh sb="26" eb="28">
      <t>コウギョウ</t>
    </rPh>
    <rPh sb="28" eb="30">
      <t>ヨウスイ</t>
    </rPh>
    <rPh sb="31" eb="34">
      <t>テイカカク</t>
    </rPh>
    <rPh sb="35" eb="37">
      <t>キョウキュウ</t>
    </rPh>
    <rPh sb="42" eb="44">
      <t>キギョウ</t>
    </rPh>
    <rPh sb="45" eb="47">
      <t>シエン</t>
    </rPh>
    <rPh sb="54" eb="55">
      <t>マチ</t>
    </rPh>
    <rPh sb="56" eb="58">
      <t>カツリョク</t>
    </rPh>
    <rPh sb="59" eb="61">
      <t>ホジ</t>
    </rPh>
    <rPh sb="66" eb="68">
      <t>モクテキ</t>
    </rPh>
    <rPh sb="76" eb="78">
      <t>コンゴ</t>
    </rPh>
    <rPh sb="78" eb="79">
      <t>アラ</t>
    </rPh>
    <rPh sb="81" eb="83">
      <t>セツビ</t>
    </rPh>
    <rPh sb="83" eb="85">
      <t>トウシ</t>
    </rPh>
    <rPh sb="88" eb="90">
      <t>キゾン</t>
    </rPh>
    <rPh sb="90" eb="92">
      <t>セツビ</t>
    </rPh>
    <rPh sb="93" eb="95">
      <t>イジ</t>
    </rPh>
    <rPh sb="96" eb="97">
      <t>オオ</t>
    </rPh>
    <rPh sb="99" eb="101">
      <t>カダイ</t>
    </rPh>
    <rPh sb="110" eb="113">
      <t>チョウキテキ</t>
    </rPh>
    <rPh sb="114" eb="116">
      <t>ケイヒ</t>
    </rPh>
    <rPh sb="117" eb="119">
      <t>セツゲン</t>
    </rPh>
    <rPh sb="124" eb="126">
      <t>ヨボウ</t>
    </rPh>
    <rPh sb="126" eb="128">
      <t>シュウゼン</t>
    </rPh>
    <rPh sb="129" eb="130">
      <t>フク</t>
    </rPh>
    <rPh sb="132" eb="135">
      <t>ロウキュウカ</t>
    </rPh>
    <rPh sb="135" eb="137">
      <t>タイサク</t>
    </rPh>
    <rPh sb="138" eb="140">
      <t>チュウシン</t>
    </rPh>
    <rPh sb="141" eb="143">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</si>
</sst>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51.63</c:v>
                </c:pt>
                <c:pt idx="1">
                  <c:v>53.35</c:v>
                </c:pt>
                <c:pt idx="2">
                  <c:v>55.41</c:v>
                </c:pt>
                <c:pt idx="3">
                  <c:v>57.48</c:v>
                </c:pt>
                <c:pt idx="4">
                  <c:v>59.52</c:v>
                </c:pt>
              </c:numCache>
            </c:numRef>
          </c:val>
          <c:extLst>
            <c:ext xmlns:c16="http://schemas.microsoft.com/office/drawing/2014/chart" uri="{C3380CC4-5D6E-409C-BE32-E72D297353CC}">
              <c16:uniqueId val="{00000000-3F80-49DD-8B5F-2537598C9F1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3F80-49DD-8B5F-2537598C9F1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4A-4E4E-9271-A8AAFE62239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774A-4E4E-9271-A8AAFE62239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88</c:v>
                </c:pt>
                <c:pt idx="1">
                  <c:v>96.9</c:v>
                </c:pt>
                <c:pt idx="2">
                  <c:v>103.47</c:v>
                </c:pt>
                <c:pt idx="3">
                  <c:v>100.86</c:v>
                </c:pt>
                <c:pt idx="4">
                  <c:v>99.77</c:v>
                </c:pt>
              </c:numCache>
            </c:numRef>
          </c:val>
          <c:extLst>
            <c:ext xmlns:c16="http://schemas.microsoft.com/office/drawing/2014/chart" uri="{C3380CC4-5D6E-409C-BE32-E72D297353CC}">
              <c16:uniqueId val="{00000000-DFF3-423B-A8FD-E7AA6F594D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DFF3-423B-A8FD-E7AA6F594DF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31-44BA-BEB7-EB51E510A54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2731-44BA-BEB7-EB51E510A54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2C-470C-BB85-FC50DD4D39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4D2C-470C-BB85-FC50DD4D39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242.38</c:v>
                </c:pt>
                <c:pt idx="1">
                  <c:v>187.15</c:v>
                </c:pt>
                <c:pt idx="2">
                  <c:v>209.44</c:v>
                </c:pt>
                <c:pt idx="3">
                  <c:v>204.97</c:v>
                </c:pt>
                <c:pt idx="4">
                  <c:v>231.54</c:v>
                </c:pt>
              </c:numCache>
            </c:numRef>
          </c:val>
          <c:extLst>
            <c:ext xmlns:c16="http://schemas.microsoft.com/office/drawing/2014/chart" uri="{C3380CC4-5D6E-409C-BE32-E72D297353CC}">
              <c16:uniqueId val="{00000000-9127-4A85-8C2C-7B9B8135452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9127-4A85-8C2C-7B9B8135452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946.95</c:v>
                </c:pt>
                <c:pt idx="1">
                  <c:v>861.38</c:v>
                </c:pt>
                <c:pt idx="2">
                  <c:v>769.34</c:v>
                </c:pt>
                <c:pt idx="3">
                  <c:v>687.95</c:v>
                </c:pt>
                <c:pt idx="4">
                  <c:v>604.87</c:v>
                </c:pt>
              </c:numCache>
            </c:numRef>
          </c:val>
          <c:extLst>
            <c:ext xmlns:c16="http://schemas.microsoft.com/office/drawing/2014/chart" uri="{C3380CC4-5D6E-409C-BE32-E72D297353CC}">
              <c16:uniqueId val="{00000000-AD9C-4019-B3BE-C483CF37C2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AD9C-4019-B3BE-C483CF37C2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38.5</c:v>
                </c:pt>
                <c:pt idx="1">
                  <c:v>39.93</c:v>
                </c:pt>
                <c:pt idx="2">
                  <c:v>39.82</c:v>
                </c:pt>
                <c:pt idx="3">
                  <c:v>38.46</c:v>
                </c:pt>
                <c:pt idx="4">
                  <c:v>38.630000000000003</c:v>
                </c:pt>
              </c:numCache>
            </c:numRef>
          </c:val>
          <c:extLst>
            <c:ext xmlns:c16="http://schemas.microsoft.com/office/drawing/2014/chart" uri="{C3380CC4-5D6E-409C-BE32-E72D297353CC}">
              <c16:uniqueId val="{00000000-CBC1-46FB-86F5-B1F398F547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CBC1-46FB-86F5-B1F398F547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52.05</c:v>
                </c:pt>
                <c:pt idx="1">
                  <c:v>50.16</c:v>
                </c:pt>
                <c:pt idx="2">
                  <c:v>50.3</c:v>
                </c:pt>
                <c:pt idx="3">
                  <c:v>52.07</c:v>
                </c:pt>
                <c:pt idx="4">
                  <c:v>51.87</c:v>
                </c:pt>
              </c:numCache>
            </c:numRef>
          </c:val>
          <c:extLst>
            <c:ext xmlns:c16="http://schemas.microsoft.com/office/drawing/2014/chart" uri="{C3380CC4-5D6E-409C-BE32-E72D297353CC}">
              <c16:uniqueId val="{00000000-93AF-40D7-A1A1-C799AC7013A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93AF-40D7-A1A1-C799AC7013A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56.16</c:v>
                </c:pt>
                <c:pt idx="1">
                  <c:v>58.45</c:v>
                </c:pt>
                <c:pt idx="2">
                  <c:v>64.69</c:v>
                </c:pt>
                <c:pt idx="3">
                  <c:v>66.540000000000006</c:v>
                </c:pt>
                <c:pt idx="4">
                  <c:v>67.239999999999995</c:v>
                </c:pt>
              </c:numCache>
            </c:numRef>
          </c:val>
          <c:extLst>
            <c:ext xmlns:c16="http://schemas.microsoft.com/office/drawing/2014/chart" uri="{C3380CC4-5D6E-409C-BE32-E72D297353CC}">
              <c16:uniqueId val="{00000000-99E3-42CA-9E87-F4914D6718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99E3-42CA-9E87-F4914D6718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75.27</c:v>
                </c:pt>
                <c:pt idx="1">
                  <c:v>75.27</c:v>
                </c:pt>
                <c:pt idx="2">
                  <c:v>75.27</c:v>
                </c:pt>
                <c:pt idx="3">
                  <c:v>75.27</c:v>
                </c:pt>
                <c:pt idx="4">
                  <c:v>75.27</c:v>
                </c:pt>
              </c:numCache>
            </c:numRef>
          </c:val>
          <c:extLst>
            <c:ext xmlns:c16="http://schemas.microsoft.com/office/drawing/2014/chart" uri="{C3380CC4-5D6E-409C-BE32-E72D297353CC}">
              <c16:uniqueId val="{00000000-5D76-4A40-A28B-758A0CD9CD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5D76-4A40-A28B-758A0CD9CD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view="pageBreakPreview" topLeftCell="FS55" zoomScale="80" zoomScaleNormal="90" zoomScaleSheetLayoutView="8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山形県　小国町</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6510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4377</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78.599999999999994</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4900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104</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88</v>
      </c>
      <c r="Y32" s="107"/>
      <c r="Z32" s="107"/>
      <c r="AA32" s="107"/>
      <c r="AB32" s="107"/>
      <c r="AC32" s="107"/>
      <c r="AD32" s="107"/>
      <c r="AE32" s="107"/>
      <c r="AF32" s="107"/>
      <c r="AG32" s="107"/>
      <c r="AH32" s="107"/>
      <c r="AI32" s="107"/>
      <c r="AJ32" s="107"/>
      <c r="AK32" s="107"/>
      <c r="AL32" s="107"/>
      <c r="AM32" s="107"/>
      <c r="AN32" s="107"/>
      <c r="AO32" s="107"/>
      <c r="AP32" s="107"/>
      <c r="AQ32" s="108"/>
      <c r="AR32" s="106">
        <f>データ!U6</f>
        <v>96.9</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103.47</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100.86</v>
      </c>
      <c r="CG32" s="107"/>
      <c r="CH32" s="107"/>
      <c r="CI32" s="107"/>
      <c r="CJ32" s="107"/>
      <c r="CK32" s="107"/>
      <c r="CL32" s="107"/>
      <c r="CM32" s="107"/>
      <c r="CN32" s="107"/>
      <c r="CO32" s="107"/>
      <c r="CP32" s="107"/>
      <c r="CQ32" s="107"/>
      <c r="CR32" s="107"/>
      <c r="CS32" s="107"/>
      <c r="CT32" s="107"/>
      <c r="CU32" s="107"/>
      <c r="CV32" s="107"/>
      <c r="CW32" s="107"/>
      <c r="CX32" s="107"/>
      <c r="CY32" s="108"/>
      <c r="CZ32" s="106">
        <f>データ!X6</f>
        <v>99.77</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242.38</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187.15</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209.44</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204.97</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231.54</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946.95</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861.38</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769.34</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687.95</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604.87</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118.03</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101.87</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742.59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430.97</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103</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38.5</v>
      </c>
      <c r="Y55" s="107"/>
      <c r="Z55" s="107"/>
      <c r="AA55" s="107"/>
      <c r="AB55" s="107"/>
      <c r="AC55" s="107"/>
      <c r="AD55" s="107"/>
      <c r="AE55" s="107"/>
      <c r="AF55" s="107"/>
      <c r="AG55" s="107"/>
      <c r="AH55" s="107"/>
      <c r="AI55" s="107"/>
      <c r="AJ55" s="107"/>
      <c r="AK55" s="107"/>
      <c r="AL55" s="107"/>
      <c r="AM55" s="107"/>
      <c r="AN55" s="107"/>
      <c r="AO55" s="107"/>
      <c r="AP55" s="107"/>
      <c r="AQ55" s="108"/>
      <c r="AR55" s="106">
        <f>データ!BM6</f>
        <v>39.93</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39.82</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38.46</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38.630000000000003</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52.05</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50.16</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50.3</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52.07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51.87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56.16</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58.45</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64.69</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66.540000000000006</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67.239999999999995</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75.27</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75.27</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75.27</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75.27</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75.27</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100.16</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35.909999999999997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52.54</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51.63</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53.35</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55.41</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57.48</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59.52</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53.92</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53.32</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3.4</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3.56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3.46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4.66</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0.19</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0.06</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n08tHfIG2nN4dPq/PUAd76NUXlOHyOUEWOpYJmcn9HSPa10fEPzHauqQrzvpIzntU6FEyAQglb0x1rA/wl7PAQ==" saltValue="6+tp5CyA7Tnoi/9HNbDKR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88</v>
      </c>
      <c r="U6" s="52">
        <f>U7</f>
        <v>96.9</v>
      </c>
      <c r="V6" s="52">
        <f>V7</f>
        <v>103.47</v>
      </c>
      <c r="W6" s="52">
        <f>W7</f>
        <v>100.86</v>
      </c>
      <c r="X6" s="52">
        <f t="shared" si="3"/>
        <v>99.77</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242.38</v>
      </c>
      <c r="AQ6" s="52">
        <f>AQ7</f>
        <v>187.15</v>
      </c>
      <c r="AR6" s="52">
        <f>AR7</f>
        <v>209.44</v>
      </c>
      <c r="AS6" s="52">
        <f>AS7</f>
        <v>204.97</v>
      </c>
      <c r="AT6" s="52">
        <f t="shared" si="3"/>
        <v>231.54</v>
      </c>
      <c r="AU6" s="52">
        <f t="shared" si="3"/>
        <v>742.59</v>
      </c>
      <c r="AV6" s="52">
        <f t="shared" si="3"/>
        <v>549.77</v>
      </c>
      <c r="AW6" s="52">
        <f t="shared" si="3"/>
        <v>730.25</v>
      </c>
      <c r="AX6" s="52">
        <f t="shared" si="3"/>
        <v>868.31</v>
      </c>
      <c r="AY6" s="52">
        <f t="shared" si="3"/>
        <v>732.52</v>
      </c>
      <c r="AZ6" s="50" t="str">
        <f>IF(AZ7="-","【-】","【"&amp;SUBSTITUTE(TEXT(AZ7,"#,##0.00"),"-","△")&amp;"】")</f>
        <v>【420.52】</v>
      </c>
      <c r="BA6" s="52">
        <f t="shared" si="3"/>
        <v>946.95</v>
      </c>
      <c r="BB6" s="52">
        <f>BB7</f>
        <v>861.38</v>
      </c>
      <c r="BC6" s="52">
        <f>BC7</f>
        <v>769.34</v>
      </c>
      <c r="BD6" s="52">
        <f>BD7</f>
        <v>687.95</v>
      </c>
      <c r="BE6" s="52">
        <f t="shared" si="3"/>
        <v>604.87</v>
      </c>
      <c r="BF6" s="52">
        <f t="shared" si="3"/>
        <v>430.97</v>
      </c>
      <c r="BG6" s="52">
        <f t="shared" si="3"/>
        <v>536.28</v>
      </c>
      <c r="BH6" s="52">
        <f t="shared" si="3"/>
        <v>514.66</v>
      </c>
      <c r="BI6" s="52">
        <f t="shared" si="3"/>
        <v>504.81</v>
      </c>
      <c r="BJ6" s="52">
        <f t="shared" si="3"/>
        <v>498.01</v>
      </c>
      <c r="BK6" s="50" t="str">
        <f>IF(BK7="-","【-】","【"&amp;SUBSTITUTE(TEXT(BK7,"#,##0.00"),"-","△")&amp;"】")</f>
        <v>【238.81】</v>
      </c>
      <c r="BL6" s="52">
        <f t="shared" si="3"/>
        <v>38.5</v>
      </c>
      <c r="BM6" s="52">
        <f>BM7</f>
        <v>39.93</v>
      </c>
      <c r="BN6" s="52">
        <f>BN7</f>
        <v>39.82</v>
      </c>
      <c r="BO6" s="52">
        <f>BO7</f>
        <v>38.46</v>
      </c>
      <c r="BP6" s="52">
        <f t="shared" si="3"/>
        <v>38.630000000000003</v>
      </c>
      <c r="BQ6" s="52">
        <f t="shared" si="3"/>
        <v>100.16</v>
      </c>
      <c r="BR6" s="52">
        <f t="shared" si="3"/>
        <v>100.54</v>
      </c>
      <c r="BS6" s="52">
        <f t="shared" si="3"/>
        <v>95.99</v>
      </c>
      <c r="BT6" s="52">
        <f t="shared" si="3"/>
        <v>94.91</v>
      </c>
      <c r="BU6" s="52">
        <f t="shared" si="3"/>
        <v>90.22</v>
      </c>
      <c r="BV6" s="50" t="str">
        <f>IF(BV7="-","【-】","【"&amp;SUBSTITUTE(TEXT(BV7,"#,##0.00"),"-","△")&amp;"】")</f>
        <v>【115.00】</v>
      </c>
      <c r="BW6" s="52">
        <f t="shared" si="3"/>
        <v>52.05</v>
      </c>
      <c r="BX6" s="52">
        <f>BX7</f>
        <v>50.16</v>
      </c>
      <c r="BY6" s="52">
        <f>BY7</f>
        <v>50.3</v>
      </c>
      <c r="BZ6" s="52">
        <f>BZ7</f>
        <v>52.07</v>
      </c>
      <c r="CA6" s="52">
        <f t="shared" si="3"/>
        <v>51.87</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56.16</v>
      </c>
      <c r="CI6" s="52">
        <f>CI7</f>
        <v>58.45</v>
      </c>
      <c r="CJ6" s="52">
        <f>CJ7</f>
        <v>64.69</v>
      </c>
      <c r="CK6" s="52">
        <f>CK7</f>
        <v>66.540000000000006</v>
      </c>
      <c r="CL6" s="52">
        <f t="shared" si="5"/>
        <v>67.239999999999995</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75.27</v>
      </c>
      <c r="CT6" s="52">
        <f>CT7</f>
        <v>75.27</v>
      </c>
      <c r="CU6" s="52">
        <f>CU7</f>
        <v>75.27</v>
      </c>
      <c r="CV6" s="52">
        <f>CV7</f>
        <v>75.27</v>
      </c>
      <c r="CW6" s="52">
        <f t="shared" si="6"/>
        <v>75.27</v>
      </c>
      <c r="CX6" s="52">
        <f t="shared" si="6"/>
        <v>52.54</v>
      </c>
      <c r="CY6" s="52">
        <f t="shared" si="6"/>
        <v>50.81</v>
      </c>
      <c r="CZ6" s="52">
        <f t="shared" si="6"/>
        <v>50.28</v>
      </c>
      <c r="DA6" s="52">
        <f t="shared" si="6"/>
        <v>51.42</v>
      </c>
      <c r="DB6" s="52">
        <f t="shared" si="6"/>
        <v>50.9</v>
      </c>
      <c r="DC6" s="50" t="str">
        <f>IF(DC7="-","【-】","【"&amp;SUBSTITUTE(TEXT(DC7,"#,##0.00"),"-","△")&amp;"】")</f>
        <v>【77.39】</v>
      </c>
      <c r="DD6" s="52">
        <f t="shared" ref="DD6:DM6" si="7">DD7</f>
        <v>51.63</v>
      </c>
      <c r="DE6" s="52">
        <f>DE7</f>
        <v>53.35</v>
      </c>
      <c r="DF6" s="52">
        <f>DF7</f>
        <v>55.41</v>
      </c>
      <c r="DG6" s="52">
        <f>DG7</f>
        <v>57.48</v>
      </c>
      <c r="DH6" s="52">
        <f t="shared" si="7"/>
        <v>59.52</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15">
      <c r="A7"/>
      <c r="B7" s="54" t="s">
        <v>86</v>
      </c>
      <c r="C7" s="54" t="s">
        <v>87</v>
      </c>
      <c r="D7" s="54" t="s">
        <v>88</v>
      </c>
      <c r="E7" s="54" t="s">
        <v>89</v>
      </c>
      <c r="F7" s="54" t="s">
        <v>90</v>
      </c>
      <c r="G7" s="54" t="s">
        <v>91</v>
      </c>
      <c r="H7" s="54" t="s">
        <v>92</v>
      </c>
      <c r="I7" s="54" t="s">
        <v>93</v>
      </c>
      <c r="J7" s="54" t="s">
        <v>94</v>
      </c>
      <c r="K7" s="55">
        <v>6510</v>
      </c>
      <c r="L7" s="54" t="s">
        <v>95</v>
      </c>
      <c r="M7" s="55">
        <v>1</v>
      </c>
      <c r="N7" s="55">
        <v>4377</v>
      </c>
      <c r="O7" s="56" t="s">
        <v>96</v>
      </c>
      <c r="P7" s="56">
        <v>78.599999999999994</v>
      </c>
      <c r="Q7" s="55">
        <v>1</v>
      </c>
      <c r="R7" s="55">
        <v>4900</v>
      </c>
      <c r="S7" s="54" t="s">
        <v>97</v>
      </c>
      <c r="T7" s="57">
        <v>88</v>
      </c>
      <c r="U7" s="57">
        <v>96.9</v>
      </c>
      <c r="V7" s="57">
        <v>103.47</v>
      </c>
      <c r="W7" s="57">
        <v>100.86</v>
      </c>
      <c r="X7" s="57">
        <v>99.77</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242.38</v>
      </c>
      <c r="AQ7" s="57">
        <v>187.15</v>
      </c>
      <c r="AR7" s="57">
        <v>209.44</v>
      </c>
      <c r="AS7" s="57">
        <v>204.97</v>
      </c>
      <c r="AT7" s="57">
        <v>231.54</v>
      </c>
      <c r="AU7" s="57">
        <v>742.59</v>
      </c>
      <c r="AV7" s="57">
        <v>549.77</v>
      </c>
      <c r="AW7" s="57">
        <v>730.25</v>
      </c>
      <c r="AX7" s="57">
        <v>868.31</v>
      </c>
      <c r="AY7" s="57">
        <v>732.52</v>
      </c>
      <c r="AZ7" s="57">
        <v>420.52</v>
      </c>
      <c r="BA7" s="57">
        <v>946.95</v>
      </c>
      <c r="BB7" s="57">
        <v>861.38</v>
      </c>
      <c r="BC7" s="57">
        <v>769.34</v>
      </c>
      <c r="BD7" s="57">
        <v>687.95</v>
      </c>
      <c r="BE7" s="57">
        <v>604.87</v>
      </c>
      <c r="BF7" s="57">
        <v>430.97</v>
      </c>
      <c r="BG7" s="57">
        <v>536.28</v>
      </c>
      <c r="BH7" s="57">
        <v>514.66</v>
      </c>
      <c r="BI7" s="57">
        <v>504.81</v>
      </c>
      <c r="BJ7" s="57">
        <v>498.01</v>
      </c>
      <c r="BK7" s="57">
        <v>238.81</v>
      </c>
      <c r="BL7" s="57">
        <v>38.5</v>
      </c>
      <c r="BM7" s="57">
        <v>39.93</v>
      </c>
      <c r="BN7" s="57">
        <v>39.82</v>
      </c>
      <c r="BO7" s="57">
        <v>38.46</v>
      </c>
      <c r="BP7" s="57">
        <v>38.630000000000003</v>
      </c>
      <c r="BQ7" s="57">
        <v>100.16</v>
      </c>
      <c r="BR7" s="57">
        <v>100.54</v>
      </c>
      <c r="BS7" s="57">
        <v>95.99</v>
      </c>
      <c r="BT7" s="57">
        <v>94.91</v>
      </c>
      <c r="BU7" s="57">
        <v>90.22</v>
      </c>
      <c r="BV7" s="57">
        <v>115</v>
      </c>
      <c r="BW7" s="57">
        <v>52.05</v>
      </c>
      <c r="BX7" s="57">
        <v>50.16</v>
      </c>
      <c r="BY7" s="57">
        <v>50.3</v>
      </c>
      <c r="BZ7" s="57">
        <v>52.07</v>
      </c>
      <c r="CA7" s="57">
        <v>51.87</v>
      </c>
      <c r="CB7" s="57">
        <v>42.5</v>
      </c>
      <c r="CC7" s="57">
        <v>42.19</v>
      </c>
      <c r="CD7" s="57">
        <v>44.55</v>
      </c>
      <c r="CE7" s="57">
        <v>47.36</v>
      </c>
      <c r="CF7" s="57">
        <v>49.94</v>
      </c>
      <c r="CG7" s="57">
        <v>18.600000000000001</v>
      </c>
      <c r="CH7" s="57">
        <v>56.16</v>
      </c>
      <c r="CI7" s="57">
        <v>58.45</v>
      </c>
      <c r="CJ7" s="57">
        <v>64.69</v>
      </c>
      <c r="CK7" s="57">
        <v>66.540000000000006</v>
      </c>
      <c r="CL7" s="57">
        <v>67.239999999999995</v>
      </c>
      <c r="CM7" s="57">
        <v>35.909999999999997</v>
      </c>
      <c r="CN7" s="57">
        <v>35.54</v>
      </c>
      <c r="CO7" s="57">
        <v>35.24</v>
      </c>
      <c r="CP7" s="57">
        <v>35.22</v>
      </c>
      <c r="CQ7" s="57">
        <v>34.92</v>
      </c>
      <c r="CR7" s="57">
        <v>55.21</v>
      </c>
      <c r="CS7" s="57">
        <v>75.27</v>
      </c>
      <c r="CT7" s="57">
        <v>75.27</v>
      </c>
      <c r="CU7" s="57">
        <v>75.27</v>
      </c>
      <c r="CV7" s="57">
        <v>75.27</v>
      </c>
      <c r="CW7" s="57">
        <v>75.27</v>
      </c>
      <c r="CX7" s="57">
        <v>52.54</v>
      </c>
      <c r="CY7" s="57">
        <v>50.81</v>
      </c>
      <c r="CZ7" s="57">
        <v>50.28</v>
      </c>
      <c r="DA7" s="57">
        <v>51.42</v>
      </c>
      <c r="DB7" s="57">
        <v>50.9</v>
      </c>
      <c r="DC7" s="57">
        <v>77.39</v>
      </c>
      <c r="DD7" s="57">
        <v>51.63</v>
      </c>
      <c r="DE7" s="57">
        <v>53.35</v>
      </c>
      <c r="DF7" s="57">
        <v>55.41</v>
      </c>
      <c r="DG7" s="57">
        <v>57.48</v>
      </c>
      <c r="DH7" s="57">
        <v>59.52</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88</v>
      </c>
      <c r="V11" s="65">
        <f>IF(U6="-",NA(),U6)</f>
        <v>96.9</v>
      </c>
      <c r="W11" s="65">
        <f>IF(V6="-",NA(),V6)</f>
        <v>103.47</v>
      </c>
      <c r="X11" s="65">
        <f>IF(W6="-",NA(),W6)</f>
        <v>100.86</v>
      </c>
      <c r="Y11" s="65">
        <f>IF(X6="-",NA(),X6)</f>
        <v>99.77</v>
      </c>
      <c r="AE11" s="64" t="s">
        <v>23</v>
      </c>
      <c r="AF11" s="65">
        <f>IF(AE6="-",NA(),AE6)</f>
        <v>0</v>
      </c>
      <c r="AG11" s="65">
        <f>IF(AF6="-",NA(),AF6)</f>
        <v>0</v>
      </c>
      <c r="AH11" s="65">
        <f>IF(AG6="-",NA(),AG6)</f>
        <v>0</v>
      </c>
      <c r="AI11" s="65">
        <f>IF(AH6="-",NA(),AH6)</f>
        <v>0</v>
      </c>
      <c r="AJ11" s="65">
        <f>IF(AI6="-",NA(),AI6)</f>
        <v>0</v>
      </c>
      <c r="AP11" s="64" t="s">
        <v>23</v>
      </c>
      <c r="AQ11" s="65">
        <f>IF(AP6="-",NA(),AP6)</f>
        <v>242.38</v>
      </c>
      <c r="AR11" s="65">
        <f>IF(AQ6="-",NA(),AQ6)</f>
        <v>187.15</v>
      </c>
      <c r="AS11" s="65">
        <f>IF(AR6="-",NA(),AR6)</f>
        <v>209.44</v>
      </c>
      <c r="AT11" s="65">
        <f>IF(AS6="-",NA(),AS6)</f>
        <v>204.97</v>
      </c>
      <c r="AU11" s="65">
        <f>IF(AT6="-",NA(),AT6)</f>
        <v>231.54</v>
      </c>
      <c r="BA11" s="64" t="s">
        <v>23</v>
      </c>
      <c r="BB11" s="65">
        <f>IF(BA6="-",NA(),BA6)</f>
        <v>946.95</v>
      </c>
      <c r="BC11" s="65">
        <f>IF(BB6="-",NA(),BB6)</f>
        <v>861.38</v>
      </c>
      <c r="BD11" s="65">
        <f>IF(BC6="-",NA(),BC6)</f>
        <v>769.34</v>
      </c>
      <c r="BE11" s="65">
        <f>IF(BD6="-",NA(),BD6)</f>
        <v>687.95</v>
      </c>
      <c r="BF11" s="65">
        <f>IF(BE6="-",NA(),BE6)</f>
        <v>604.87</v>
      </c>
      <c r="BL11" s="64" t="s">
        <v>23</v>
      </c>
      <c r="BM11" s="65">
        <f>IF(BL6="-",NA(),BL6)</f>
        <v>38.5</v>
      </c>
      <c r="BN11" s="65">
        <f>IF(BM6="-",NA(),BM6)</f>
        <v>39.93</v>
      </c>
      <c r="BO11" s="65">
        <f>IF(BN6="-",NA(),BN6)</f>
        <v>39.82</v>
      </c>
      <c r="BP11" s="65">
        <f>IF(BO6="-",NA(),BO6)</f>
        <v>38.46</v>
      </c>
      <c r="BQ11" s="65">
        <f>IF(BP6="-",NA(),BP6)</f>
        <v>38.630000000000003</v>
      </c>
      <c r="BW11" s="64" t="s">
        <v>23</v>
      </c>
      <c r="BX11" s="65">
        <f>IF(BW6="-",NA(),BW6)</f>
        <v>52.05</v>
      </c>
      <c r="BY11" s="65">
        <f>IF(BX6="-",NA(),BX6)</f>
        <v>50.16</v>
      </c>
      <c r="BZ11" s="65">
        <f>IF(BY6="-",NA(),BY6)</f>
        <v>50.3</v>
      </c>
      <c r="CA11" s="65">
        <f>IF(BZ6="-",NA(),BZ6)</f>
        <v>52.07</v>
      </c>
      <c r="CB11" s="65">
        <f>IF(CA6="-",NA(),CA6)</f>
        <v>51.87</v>
      </c>
      <c r="CH11" s="64" t="s">
        <v>23</v>
      </c>
      <c r="CI11" s="65">
        <f>IF(CH6="-",NA(),CH6)</f>
        <v>56.16</v>
      </c>
      <c r="CJ11" s="65">
        <f>IF(CI6="-",NA(),CI6)</f>
        <v>58.45</v>
      </c>
      <c r="CK11" s="65">
        <f>IF(CJ6="-",NA(),CJ6)</f>
        <v>64.69</v>
      </c>
      <c r="CL11" s="65">
        <f>IF(CK6="-",NA(),CK6)</f>
        <v>66.540000000000006</v>
      </c>
      <c r="CM11" s="65">
        <f>IF(CL6="-",NA(),CL6)</f>
        <v>67.239999999999995</v>
      </c>
      <c r="CS11" s="64" t="s">
        <v>23</v>
      </c>
      <c r="CT11" s="65">
        <f>IF(CS6="-",NA(),CS6)</f>
        <v>75.27</v>
      </c>
      <c r="CU11" s="65">
        <f>IF(CT6="-",NA(),CT6)</f>
        <v>75.27</v>
      </c>
      <c r="CV11" s="65">
        <f>IF(CU6="-",NA(),CU6)</f>
        <v>75.27</v>
      </c>
      <c r="CW11" s="65">
        <f>IF(CV6="-",NA(),CV6)</f>
        <v>75.27</v>
      </c>
      <c r="CX11" s="65">
        <f>IF(CW6="-",NA(),CW6)</f>
        <v>75.27</v>
      </c>
      <c r="DD11" s="64" t="s">
        <v>23</v>
      </c>
      <c r="DE11" s="65">
        <f>IF(DD6="-",NA(),DD6)</f>
        <v>51.63</v>
      </c>
      <c r="DF11" s="65">
        <f>IF(DE6="-",NA(),DE6)</f>
        <v>53.35</v>
      </c>
      <c r="DG11" s="65">
        <f>IF(DF6="-",NA(),DF6)</f>
        <v>55.41</v>
      </c>
      <c r="DH11" s="65">
        <f>IF(DG6="-",NA(),DG6)</f>
        <v>57.48</v>
      </c>
      <c r="DI11" s="65">
        <f>IF(DH6="-",NA(),DH6)</f>
        <v>59.52</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dcterms:created xsi:type="dcterms:W3CDTF">2020-12-04T03:41:25Z</dcterms:created>
  <dcterms:modified xsi:type="dcterms:W3CDTF">2021-01-19T08:03:47Z</dcterms:modified>
  <cp:category/>
</cp:coreProperties>
</file>