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172.31.10.192\07_share$\02_staff\下水道用\00下水道共通\経営比較分析表\R02\01経営分析【提出】\最終提出版\"/>
    </mc:Choice>
  </mc:AlternateContent>
  <xr:revisionPtr revIDLastSave="0" documentId="8_{D59B797A-E81A-489C-A811-32B32B86A4A7}" xr6:coauthVersionLast="36" xr6:coauthVersionMax="36" xr10:uidLastSave="{00000000-0000-0000-0000-000000000000}"/>
  <workbookProtection workbookAlgorithmName="SHA-512" workbookHashValue="KhCaMQGmUF+3czrN8UXZOKe+qc8ulAEt+FTc/fw+b4Nj1J8+k7lQEOLOl3G9j8P2VFnFx0RD4gOc49hpl/bI9w==" workbookSaltValue="laA0RHad5PiWBuasWf9wL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R6" i="5"/>
  <c r="Q6" i="5"/>
  <c r="W10" i="4" s="1"/>
  <c r="P6" i="5"/>
  <c r="P10" i="4" s="1"/>
  <c r="O6" i="5"/>
  <c r="N6" i="5"/>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AL10" i="4"/>
  <c r="AD10" i="4"/>
  <c r="I10" i="4"/>
  <c r="B10" i="4"/>
  <c r="AL8"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<sst xmlns="http://schemas.openxmlformats.org/spreadsheetml/2006/main" count="236" uniqueCount="118">
  <si>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</si>
  <si>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</si>
  <si>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</si>
  <si>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</si>
  <si>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</si>
  <si>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</si>
  <si>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</si>
  <si>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</si>
  <si>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</si>
  <si>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</si>
  <si>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</si>
  <si>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</si>
  <si>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</si>
  <si>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</si>
  <si>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</si>
  <si>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</si>
  <si>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</si>
  <si>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</si>
  <si>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</si>
  <si>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</si>
  <si>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</si>
  <si>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</si>
  <si>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</si>
  <si>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</si>
  <si>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</si>
  <si>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</si>
  <si>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</si>
  <si>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</si>
  <si>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</si>
  <si>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</si>
  <si>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</si>
  <si>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</si>
  <si>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</si>
  <si>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</si>
  <si>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</si>
  <si>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</si>
  <si>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</si>
  <si>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</si>
  <si>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</si>
  <si>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</si>
  <si>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</si>
  <si>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</si>
  <si>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</si>
  <si>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</si>
  <si>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</si>
  <si>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</si>
  <si>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</si>
  <si>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</si>
  <si>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</si>
  <si>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</si>
  <si>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</si>
  <si>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</si>
  <si>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</si>
  <si>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</si>
  <si>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</si>
  <si>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</si>
  <si>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</si>
  <si>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</si>
  <si>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</si>
  <si>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</si>
  <si>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</si>
  <si>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</si>
  <si>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</si>
  <si>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</si>
  <si>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</si>
  <si>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</si>
  <si>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</si>
  <si>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</si>
  <si>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</si>
  <si>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</si>
  <si>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</si>
  <si>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</si>
  <si>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</si>
  <si>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</si>
  <si>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</si>
  <si>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</si>
  <si>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</si>
  <si>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</si>
  <si>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</si>
  <si>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</si>
  <si>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</si>
  <si>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</si>
  <si>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</si>
  <si>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</si>
  <si>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</si>
  <si>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</si>
  <si>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</si>
  <si>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</si>
  <si>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</si>
  <si>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</si>
  <si>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</si>
  <si>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</si>
  <si>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</si>
  <si>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</si>
  <si>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</si>
  <si>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</si>
  <si>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</si>
  <si>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</si>
  <si>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</si>
  <si>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</si>
  <si>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</si>
  <si>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</si>
  <si>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</si>
  <si>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</si>
  <si>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</si>
  <si>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</si>
  <si>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</si>
  <si>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</si>
  <si>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</si>
  <si>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</si>
  <si>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</si>
  <si>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</si>
  <si>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</si>
  <si>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</si>
  <si>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</si>
  <si>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公共下水道事業は、事業開始から33年目を迎えていることから高い水洗化率となっております。しかし、人口減少や節水型の設備の普及、さらには老朽化した施設の改修等を控えており、一層の経費節減と効率的な事業運営が求められていると考えております。
　今後、公営企業会計の適用を進めていきますが、その中で事業の「見える化」を図り、将来にわたり持続可能な経営基盤の確保を目指してまいります。</t>
    <rPh sb="1" eb="3">
      <t>コウキョウ</t>
    </rPh>
    <rPh sb="3" eb="6">
      <t>ゲスイドウ</t>
    </rPh>
    <rPh sb="6" eb="8">
      <t>ジギョウ</t>
    </rPh>
    <rPh sb="10" eb="12">
      <t>ジギョウ</t>
    </rPh>
    <rPh sb="12" eb="14">
      <t>カイシ</t>
    </rPh>
    <rPh sb="18" eb="20">
      <t>ネンメ</t>
    </rPh>
    <rPh sb="21" eb="22">
      <t>ムカ</t>
    </rPh>
    <rPh sb="30" eb="31">
      <t>タカ</t>
    </rPh>
    <rPh sb="32" eb="35">
      <t>スイセンカ</t>
    </rPh>
    <rPh sb="35" eb="36">
      <t>リツ</t>
    </rPh>
    <rPh sb="49" eb="51">
      <t>ジンコウ</t>
    </rPh>
    <rPh sb="51" eb="53">
      <t>ゲンショウ</t>
    </rPh>
    <rPh sb="54" eb="57">
      <t>セッスイガタ</t>
    </rPh>
    <rPh sb="58" eb="60">
      <t>セツビ</t>
    </rPh>
    <rPh sb="61" eb="63">
      <t>フキュウ</t>
    </rPh>
    <rPh sb="68" eb="71">
      <t>ロウキュウカ</t>
    </rPh>
    <rPh sb="73" eb="75">
      <t>シセツ</t>
    </rPh>
    <rPh sb="76" eb="78">
      <t>カイシュウ</t>
    </rPh>
    <rPh sb="78" eb="79">
      <t>トウ</t>
    </rPh>
    <rPh sb="80" eb="81">
      <t>ヒカ</t>
    </rPh>
    <rPh sb="86" eb="88">
      <t>イッソウ</t>
    </rPh>
    <rPh sb="89" eb="91">
      <t>ケイヒ</t>
    </rPh>
    <rPh sb="91" eb="93">
      <t>セツゲン</t>
    </rPh>
    <rPh sb="94" eb="97">
      <t>コウリツテキ</t>
    </rPh>
    <rPh sb="98" eb="100">
      <t>ジギョウ</t>
    </rPh>
    <rPh sb="100" eb="102">
      <t>ウンエイ</t>
    </rPh>
    <rPh sb="103" eb="104">
      <t>モト</t>
    </rPh>
    <rPh sb="111" eb="112">
      <t>カンガ</t>
    </rPh>
    <rPh sb="121" eb="123">
      <t>コンゴ</t>
    </rPh>
    <rPh sb="124" eb="126">
      <t>コウエイ</t>
    </rPh>
    <rPh sb="126" eb="128">
      <t>キギョウ</t>
    </rPh>
    <rPh sb="128" eb="130">
      <t>カイケイ</t>
    </rPh>
    <rPh sb="131" eb="133">
      <t>テキヨウ</t>
    </rPh>
    <rPh sb="134" eb="135">
      <t>スス</t>
    </rPh>
    <rPh sb="145" eb="146">
      <t>ナカ</t>
    </rPh>
    <rPh sb="147" eb="149">
      <t>ジギョウ</t>
    </rPh>
    <rPh sb="151" eb="152">
      <t>ミ</t>
    </rPh>
    <rPh sb="154" eb="155">
      <t>カ</t>
    </rPh>
    <rPh sb="157" eb="158">
      <t>ハカ</t>
    </rPh>
    <rPh sb="160" eb="162">
      <t>ショウライ</t>
    </rPh>
    <rPh sb="166" eb="168">
      <t>ジゾク</t>
    </rPh>
    <rPh sb="168" eb="170">
      <t>カノウ</t>
    </rPh>
    <rPh sb="171" eb="173">
      <t>ケイエイ</t>
    </rPh>
    <rPh sb="173" eb="175">
      <t>キバン</t>
    </rPh>
    <rPh sb="176" eb="178">
      <t>カクホ</t>
    </rPh>
    <rPh sb="179" eb="181">
      <t>メザ</t>
    </rPh>
    <phoneticPr fontId="4"/>
  </si>
  <si>
    <r>
      <t>①収益的収支比率</t>
    </r>
    <r>
      <rPr>
        <sz val="11"/>
        <rFont val="ＭＳ ゴシック"/>
        <family val="3"/>
        <charset val="128"/>
      </rPr>
      <t>について、一般会計からの繰入金が少なかったため、例年より低い数値となりました。これは公共下水道事業が一般会計からの繰入金による影響を大きく受けていることを表しています。今後、現在の使用料金の水準を維持拡大できるよう経営していくことが重要であると考えます。</t>
    </r>
    <r>
      <rPr>
        <sz val="11"/>
        <color theme="1"/>
        <rFont val="ＭＳ ゴシック"/>
        <family val="3"/>
        <charset val="128"/>
      </rPr>
      <t xml:space="preserve">
④企業債残高対事業規模比率は荒砥橋架替工事に伴う汚水幹線整備工事により比率が大きくなっております。類似団体と比較すると低い値となっていますが、今後の起債計画について先を見据えた対応(使用料収入の推移、ストックマネジメント計画による改築計画)が必要と考えます。
⑤経費回収率は昨年に続き限りなく100に近い状況で推移しており、類似団体と比較しても高い数値となっておりますが、100を下回っている状況です。今後予測される更新投資等に充てる財源確保の点からも更なる費用削減に努めていく必要があると考えます。
⑥汚水処理原価は例年並みであり、類似団体との比較でも近似値となっています。
⑦施設利用率は経年で比較すると緩やかに減少傾向にあります。人口減少や節水型の設備の普及によるものと考えられます。
⑧水洗化率は経年で比較すると増加傾向にあり、類似団体との比較でも高い値となっております。一方人口減少により処理区域内人口も減少していることから使用料の増へ直結しない点に留意する必要があります。</t>
    </r>
    <rPh sb="1" eb="4">
      <t>シュウエキテキ</t>
    </rPh>
    <rPh sb="4" eb="6">
      <t>シュウシ</t>
    </rPh>
    <rPh sb="6" eb="8">
      <t>ヒリツ</t>
    </rPh>
    <rPh sb="13" eb="15">
      <t>イッパン</t>
    </rPh>
    <rPh sb="15" eb="17">
      <t>カイケイ</t>
    </rPh>
    <rPh sb="20" eb="22">
      <t>クリイレ</t>
    </rPh>
    <rPh sb="22" eb="23">
      <t>キン</t>
    </rPh>
    <rPh sb="24" eb="25">
      <t>スク</t>
    </rPh>
    <rPh sb="32" eb="34">
      <t>レイネン</t>
    </rPh>
    <rPh sb="36" eb="37">
      <t>ヒク</t>
    </rPh>
    <rPh sb="38" eb="40">
      <t>スウチ</t>
    </rPh>
    <rPh sb="50" eb="52">
      <t>コウキョウ</t>
    </rPh>
    <rPh sb="52" eb="55">
      <t>ゲスイドウ</t>
    </rPh>
    <rPh sb="55" eb="57">
      <t>ジギョウ</t>
    </rPh>
    <rPh sb="58" eb="60">
      <t>イッパン</t>
    </rPh>
    <rPh sb="60" eb="62">
      <t>カイケイ</t>
    </rPh>
    <rPh sb="65" eb="67">
      <t>クリイレ</t>
    </rPh>
    <rPh sb="67" eb="68">
      <t>キン</t>
    </rPh>
    <rPh sb="71" eb="73">
      <t>エイキョウ</t>
    </rPh>
    <rPh sb="74" eb="75">
      <t>オオ</t>
    </rPh>
    <rPh sb="77" eb="78">
      <t>ウ</t>
    </rPh>
    <rPh sb="85" eb="86">
      <t>アラワ</t>
    </rPh>
    <rPh sb="92" eb="94">
      <t>コンゴ</t>
    </rPh>
    <rPh sb="101" eb="102">
      <t>キン</t>
    </rPh>
    <rPh sb="103" eb="105">
      <t>スイジュン</t>
    </rPh>
    <rPh sb="106" eb="108">
      <t>イジ</t>
    </rPh>
    <rPh sb="108" eb="110">
      <t>カクダイ</t>
    </rPh>
    <rPh sb="130" eb="131">
      <t>カンガ</t>
    </rPh>
    <rPh sb="137" eb="139">
      <t>キギョウ</t>
    </rPh>
    <rPh sb="139" eb="140">
      <t>サイ</t>
    </rPh>
    <rPh sb="140" eb="142">
      <t>ザンダカ</t>
    </rPh>
    <rPh sb="142" eb="143">
      <t>タイ</t>
    </rPh>
    <rPh sb="143" eb="145">
      <t>ジギョウ</t>
    </rPh>
    <rPh sb="145" eb="147">
      <t>キボ</t>
    </rPh>
    <rPh sb="147" eb="149">
      <t>ヒリツ</t>
    </rPh>
    <rPh sb="171" eb="173">
      <t>ヒリツ</t>
    </rPh>
    <rPh sb="174" eb="175">
      <t>オオ</t>
    </rPh>
    <rPh sb="185" eb="187">
      <t>ルイジ</t>
    </rPh>
    <rPh sb="187" eb="189">
      <t>ダンタイ</t>
    </rPh>
    <rPh sb="190" eb="192">
      <t>ヒカク</t>
    </rPh>
    <rPh sb="195" eb="196">
      <t>ヒク</t>
    </rPh>
    <rPh sb="197" eb="198">
      <t>アタイ</t>
    </rPh>
    <rPh sb="207" eb="209">
      <t>コンゴ</t>
    </rPh>
    <rPh sb="210" eb="212">
      <t>キサイ</t>
    </rPh>
    <rPh sb="212" eb="214">
      <t>ケイカク</t>
    </rPh>
    <rPh sb="218" eb="219">
      <t>サキ</t>
    </rPh>
    <rPh sb="220" eb="222">
      <t>ミス</t>
    </rPh>
    <rPh sb="224" eb="226">
      <t>タイオウ</t>
    </rPh>
    <rPh sb="227" eb="230">
      <t>シヨウリョウ</t>
    </rPh>
    <rPh sb="230" eb="232">
      <t>シュウニュウ</t>
    </rPh>
    <rPh sb="233" eb="235">
      <t>スイイ</t>
    </rPh>
    <rPh sb="246" eb="248">
      <t>ケイカク</t>
    </rPh>
    <rPh sb="251" eb="253">
      <t>カイチク</t>
    </rPh>
    <rPh sb="253" eb="255">
      <t>ケイカク</t>
    </rPh>
    <rPh sb="257" eb="259">
      <t>ヒツヨウ</t>
    </rPh>
    <rPh sb="260" eb="261">
      <t>カンガ</t>
    </rPh>
    <rPh sb="267" eb="269">
      <t>ケイヒ</t>
    </rPh>
    <rPh sb="269" eb="271">
      <t>カイシュウ</t>
    </rPh>
    <rPh sb="271" eb="272">
      <t>リツ</t>
    </rPh>
    <rPh sb="273" eb="275">
      <t>サクネン</t>
    </rPh>
    <rPh sb="276" eb="277">
      <t>ツヅ</t>
    </rPh>
    <rPh sb="278" eb="279">
      <t>カギ</t>
    </rPh>
    <rPh sb="286" eb="287">
      <t>チカ</t>
    </rPh>
    <rPh sb="288" eb="290">
      <t>ジョウキョウ</t>
    </rPh>
    <rPh sb="291" eb="293">
      <t>スイイ</t>
    </rPh>
    <rPh sb="298" eb="300">
      <t>ルイジ</t>
    </rPh>
    <rPh sb="300" eb="302">
      <t>ダンタイ</t>
    </rPh>
    <rPh sb="303" eb="305">
      <t>ヒカク</t>
    </rPh>
    <rPh sb="308" eb="309">
      <t>タカ</t>
    </rPh>
    <rPh sb="310" eb="312">
      <t>スウチ</t>
    </rPh>
    <rPh sb="326" eb="328">
      <t>シタマワ</t>
    </rPh>
    <rPh sb="332" eb="334">
      <t>ジョウキョウ</t>
    </rPh>
    <rPh sb="337" eb="339">
      <t>コンゴ</t>
    </rPh>
    <rPh sb="339" eb="341">
      <t>ヨソク</t>
    </rPh>
    <rPh sb="344" eb="346">
      <t>コウシン</t>
    </rPh>
    <rPh sb="346" eb="348">
      <t>トウシ</t>
    </rPh>
    <rPh sb="348" eb="349">
      <t>トウ</t>
    </rPh>
    <rPh sb="350" eb="351">
      <t>ア</t>
    </rPh>
    <rPh sb="353" eb="355">
      <t>ザイゲン</t>
    </rPh>
    <rPh sb="355" eb="357">
      <t>カクホ</t>
    </rPh>
    <rPh sb="358" eb="359">
      <t>テン</t>
    </rPh>
    <rPh sb="362" eb="363">
      <t>サラ</t>
    </rPh>
    <rPh sb="365" eb="367">
      <t>ヒヨウ</t>
    </rPh>
    <rPh sb="367" eb="369">
      <t>サクゲン</t>
    </rPh>
    <rPh sb="370" eb="371">
      <t>ツト</t>
    </rPh>
    <rPh sb="375" eb="377">
      <t>ヒツヨウ</t>
    </rPh>
    <rPh sb="381" eb="382">
      <t>カンガ</t>
    </rPh>
    <rPh sb="388" eb="390">
      <t>オスイ</t>
    </rPh>
    <rPh sb="390" eb="392">
      <t>ショリ</t>
    </rPh>
    <rPh sb="392" eb="394">
      <t>ゲンカ</t>
    </rPh>
    <rPh sb="395" eb="397">
      <t>レイネン</t>
    </rPh>
    <rPh sb="397" eb="398">
      <t>ナ</t>
    </rPh>
    <rPh sb="403" eb="405">
      <t>ルイジ</t>
    </rPh>
    <rPh sb="405" eb="407">
      <t>ダンタイ</t>
    </rPh>
    <rPh sb="409" eb="411">
      <t>ヒカク</t>
    </rPh>
    <rPh sb="413" eb="416">
      <t>キンジチ</t>
    </rPh>
    <rPh sb="426" eb="428">
      <t>シセツ</t>
    </rPh>
    <rPh sb="428" eb="430">
      <t>リヨウ</t>
    </rPh>
    <rPh sb="430" eb="431">
      <t>リツ</t>
    </rPh>
    <rPh sb="432" eb="434">
      <t>ケイネン</t>
    </rPh>
    <rPh sb="435" eb="437">
      <t>ヒカク</t>
    </rPh>
    <rPh sb="440" eb="441">
      <t>ユル</t>
    </rPh>
    <rPh sb="444" eb="446">
      <t>ゲンショウ</t>
    </rPh>
    <rPh sb="446" eb="448">
      <t>ケイコウ</t>
    </rPh>
    <rPh sb="454" eb="456">
      <t>ジンコウ</t>
    </rPh>
    <rPh sb="456" eb="458">
      <t>ゲンショウ</t>
    </rPh>
    <rPh sb="459" eb="462">
      <t>セッスイガタ</t>
    </rPh>
    <rPh sb="463" eb="465">
      <t>セツビ</t>
    </rPh>
    <rPh sb="466" eb="468">
      <t>フキュウ</t>
    </rPh>
    <rPh sb="474" eb="475">
      <t>カンガ</t>
    </rPh>
    <rPh sb="483" eb="486">
      <t>スイセンカ</t>
    </rPh>
    <rPh sb="486" eb="487">
      <t>リツ</t>
    </rPh>
    <rPh sb="488" eb="490">
      <t>ケイネン</t>
    </rPh>
    <rPh sb="491" eb="493">
      <t>ヒカク</t>
    </rPh>
    <rPh sb="496" eb="498">
      <t>ゾウカ</t>
    </rPh>
    <rPh sb="498" eb="500">
      <t>ケイコウ</t>
    </rPh>
    <rPh sb="504" eb="506">
      <t>ルイジ</t>
    </rPh>
    <rPh sb="506" eb="508">
      <t>ダンタイ</t>
    </rPh>
    <rPh sb="510" eb="512">
      <t>ヒカク</t>
    </rPh>
    <rPh sb="514" eb="515">
      <t>タカ</t>
    </rPh>
    <rPh sb="516" eb="517">
      <t>アタイ</t>
    </rPh>
    <rPh sb="526" eb="528">
      <t>イッポウ</t>
    </rPh>
    <rPh sb="528" eb="530">
      <t>ジンコウ</t>
    </rPh>
    <rPh sb="530" eb="532">
      <t>ゲンショウ</t>
    </rPh>
    <rPh sb="535" eb="537">
      <t>ショリ</t>
    </rPh>
    <rPh sb="537" eb="539">
      <t>クイキ</t>
    </rPh>
    <rPh sb="539" eb="540">
      <t>ナイ</t>
    </rPh>
    <rPh sb="540" eb="542">
      <t>ジンコウ</t>
    </rPh>
    <rPh sb="543" eb="545">
      <t>ゲンショウ</t>
    </rPh>
    <rPh sb="553" eb="556">
      <t>シヨウリョウ</t>
    </rPh>
    <rPh sb="557" eb="558">
      <t>ゾウ</t>
    </rPh>
    <rPh sb="559" eb="561">
      <t>チョッケツ</t>
    </rPh>
    <rPh sb="564" eb="565">
      <t>テン</t>
    </rPh>
    <rPh sb="566" eb="568">
      <t>リュウイ</t>
    </rPh>
    <rPh sb="570" eb="572">
      <t>ヒツヨウ</t>
    </rPh>
    <phoneticPr fontId="4"/>
  </si>
  <si>
    <t>　管渠について、昭和51年度から整備を実施し、平成18年度までに工事が集中しております。耐用年数を50年と想定した場合、令和8年から経過年数による改修が必要と考えられます。管渠の布設年度と延長から考えると、令和15年から令和38年までが改修のピークと予測されます。
　グラフについて、平成30年度令和元年度の数値が高くなっているのは、荒砥橋架替工事に伴う汚水幹線整備工事によるものと考えます。
　平成29年度に長寿命化計画に基づきマンホール蓋の更新を実施しましたが、老朽化が原因と思われる不明水が年々増加している状況です。
　ストックマネジメント計画による点検・調査を実施し、平準化を考慮した計画に基づき改修を実施してまいります。</t>
    <rPh sb="19" eb="21">
      <t>ジッシ</t>
    </rPh>
    <rPh sb="32" eb="34">
      <t>コウジ</t>
    </rPh>
    <rPh sb="147" eb="148">
      <t>ド</t>
    </rPh>
    <rPh sb="150" eb="151">
      <t>モト</t>
    </rPh>
    <rPh sb="157" eb="158">
      <t>タカ</t>
    </rPh>
    <rPh sb="170" eb="171">
      <t>カ</t>
    </rPh>
    <rPh sb="179" eb="181">
      <t>カンセン</t>
    </rPh>
    <rPh sb="181" eb="183">
      <t>セイビ</t>
    </rPh>
    <rPh sb="288" eb="291">
      <t>ヘイジュンカ</t>
    </rPh>
    <rPh sb="292" eb="294">
      <t>コウリョ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</si>
</sst>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
                  <c:v>0</c:v>
                </c:pt>
                <c:pt idx="1">
                  <c:v>0.41</c:v>
                </c:pt>
                <c:pt idx="2">
                  <c:v>0.17</c:v>
                </c:pt>
                <c:pt idx="3">
                  <c:v>0.4</c:v>
                </c:pt>
                <c:pt idx="4">
                  <c:v>0.61</c:v>
                </c:pt>
              </c:numCache>
            </c:numRef>
          </c:val>
          <c:extLst>
            <c:ext xmlns:c16="http://schemas.microsoft.com/office/drawing/2014/chart" uri="{C3380CC4-5D6E-409C-BE32-E72D297353CC}">
              <c16:uniqueId val="{00000000-002B-42F4-8CD1-8D175335300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0.16</c:v>
                </c:pt>
                <c:pt idx="2">
                  <c:v>0.15</c:v>
                </c:pt>
                <c:pt idx="3">
                  <c:v>0.16</c:v>
                </c:pt>
                <c:pt idx="4">
                  <c:v>0.1</c:v>
                </c:pt>
              </c:numCache>
            </c:numRef>
          </c:val>
          <c:smooth val="0"/>
          <c:extLst>
            <c:ext xmlns:c16="http://schemas.microsoft.com/office/drawing/2014/chart" uri="{C3380CC4-5D6E-409C-BE32-E72D297353CC}">
              <c16:uniqueId val="{00000001-002B-42F4-8CD1-8D175335300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48.67</c:v>
                </c:pt>
                <c:pt idx="1">
                  <c:v>49.78</c:v>
                </c:pt>
                <c:pt idx="2">
                  <c:v>51.04</c:v>
                </c:pt>
                <c:pt idx="3">
                  <c:v>48.69</c:v>
                </c:pt>
                <c:pt idx="4">
                  <c:v>47.94</c:v>
                </c:pt>
              </c:numCache>
            </c:numRef>
          </c:val>
          <c:extLst>
            <c:ext xmlns:c16="http://schemas.microsoft.com/office/drawing/2014/chart" uri="{C3380CC4-5D6E-409C-BE32-E72D297353CC}">
              <c16:uniqueId val="{00000000-B393-4B6C-8D8B-656B6DF69BA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55.58</c:v>
                </c:pt>
                <c:pt idx="2">
                  <c:v>54.05</c:v>
                </c:pt>
                <c:pt idx="3">
                  <c:v>57.54</c:v>
                </c:pt>
                <c:pt idx="4">
                  <c:v>55.55</c:v>
                </c:pt>
              </c:numCache>
            </c:numRef>
          </c:val>
          <c:smooth val="0"/>
          <c:extLst>
            <c:ext xmlns:c16="http://schemas.microsoft.com/office/drawing/2014/chart" uri="{C3380CC4-5D6E-409C-BE32-E72D297353CC}">
              <c16:uniqueId val="{00000001-B393-4B6C-8D8B-656B6DF69BA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92.57</c:v>
                </c:pt>
                <c:pt idx="1">
                  <c:v>93.11</c:v>
                </c:pt>
                <c:pt idx="2">
                  <c:v>93.61</c:v>
                </c:pt>
                <c:pt idx="3">
                  <c:v>94.05</c:v>
                </c:pt>
                <c:pt idx="4">
                  <c:v>94.46</c:v>
                </c:pt>
              </c:numCache>
            </c:numRef>
          </c:val>
          <c:extLst>
            <c:ext xmlns:c16="http://schemas.microsoft.com/office/drawing/2014/chart" uri="{C3380CC4-5D6E-409C-BE32-E72D297353CC}">
              <c16:uniqueId val="{00000000-C905-4E27-B1F7-3605C18A52E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93.1</c:v>
                </c:pt>
                <c:pt idx="2">
                  <c:v>92.88</c:v>
                </c:pt>
                <c:pt idx="3">
                  <c:v>92.87</c:v>
                </c:pt>
                <c:pt idx="4">
                  <c:v>91.64</c:v>
                </c:pt>
              </c:numCache>
            </c:numRef>
          </c:val>
          <c:smooth val="0"/>
          <c:extLst>
            <c:ext xmlns:c16="http://schemas.microsoft.com/office/drawing/2014/chart" uri="{C3380CC4-5D6E-409C-BE32-E72D297353CC}">
              <c16:uniqueId val="{00000001-C905-4E27-B1F7-3605C18A52E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85.88</c:v>
                </c:pt>
                <c:pt idx="1">
                  <c:v>88.73</c:v>
                </c:pt>
                <c:pt idx="2">
                  <c:v>94.78</c:v>
                </c:pt>
                <c:pt idx="3">
                  <c:v>95.47</c:v>
                </c:pt>
                <c:pt idx="4">
                  <c:v>71.680000000000007</c:v>
                </c:pt>
              </c:numCache>
            </c:numRef>
          </c:val>
          <c:extLst>
            <c:ext xmlns:c16="http://schemas.microsoft.com/office/drawing/2014/chart" uri="{C3380CC4-5D6E-409C-BE32-E72D297353CC}">
              <c16:uniqueId val="{00000000-263E-49BE-9692-A497C982F0C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3E-49BE-9692-A497C982F0C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B5-4056-B900-3ED1D6894BB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B5-4056-B900-3ED1D6894BB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159-41A9-A141-C067DB80F9C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59-41A9-A141-C067DB80F9C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21F-4C02-A03C-E733D8DDD04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21F-4C02-A03C-E733D8DDD04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CAA-4DBC-B457-3DA7D80A5B4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CAA-4DBC-B457-3DA7D80A5B4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637.44000000000005</c:v>
                </c:pt>
                <c:pt idx="1">
                  <c:v>412.54</c:v>
                </c:pt>
                <c:pt idx="2">
                  <c:v>295.29000000000002</c:v>
                </c:pt>
                <c:pt idx="3">
                  <c:v>198.17</c:v>
                </c:pt>
                <c:pt idx="4">
                  <c:v>688.43</c:v>
                </c:pt>
              </c:numCache>
            </c:numRef>
          </c:val>
          <c:extLst>
            <c:ext xmlns:c16="http://schemas.microsoft.com/office/drawing/2014/chart" uri="{C3380CC4-5D6E-409C-BE32-E72D297353CC}">
              <c16:uniqueId val="{00000000-9FFB-4732-B47F-EA9DF1683BB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671.97</c:v>
                </c:pt>
                <c:pt idx="2">
                  <c:v>798.84</c:v>
                </c:pt>
                <c:pt idx="3">
                  <c:v>692.13</c:v>
                </c:pt>
                <c:pt idx="4">
                  <c:v>807.75</c:v>
                </c:pt>
              </c:numCache>
            </c:numRef>
          </c:val>
          <c:smooth val="0"/>
          <c:extLst>
            <c:ext xmlns:c16="http://schemas.microsoft.com/office/drawing/2014/chart" uri="{C3380CC4-5D6E-409C-BE32-E72D297353CC}">
              <c16:uniqueId val="{00000001-9FFB-4732-B47F-EA9DF1683BB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82.27</c:v>
                </c:pt>
                <c:pt idx="1">
                  <c:v>87.57</c:v>
                </c:pt>
                <c:pt idx="2">
                  <c:v>99.96</c:v>
                </c:pt>
                <c:pt idx="3">
                  <c:v>99.95</c:v>
                </c:pt>
                <c:pt idx="4">
                  <c:v>99.96</c:v>
                </c:pt>
              </c:numCache>
            </c:numRef>
          </c:val>
          <c:extLst>
            <c:ext xmlns:c16="http://schemas.microsoft.com/office/drawing/2014/chart" uri="{C3380CC4-5D6E-409C-BE32-E72D297353CC}">
              <c16:uniqueId val="{00000000-2368-4F85-B3AD-146B99CFD2B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86.34</c:v>
                </c:pt>
                <c:pt idx="2">
                  <c:v>86.85</c:v>
                </c:pt>
                <c:pt idx="3">
                  <c:v>88.98</c:v>
                </c:pt>
                <c:pt idx="4">
                  <c:v>86.94</c:v>
                </c:pt>
              </c:numCache>
            </c:numRef>
          </c:val>
          <c:smooth val="0"/>
          <c:extLst>
            <c:ext xmlns:c16="http://schemas.microsoft.com/office/drawing/2014/chart" uri="{C3380CC4-5D6E-409C-BE32-E72D297353CC}">
              <c16:uniqueId val="{00000001-2368-4F85-B3AD-146B99CFD2B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221.38</c:v>
                </c:pt>
                <c:pt idx="1">
                  <c:v>207.15</c:v>
                </c:pt>
                <c:pt idx="2">
                  <c:v>182.42</c:v>
                </c:pt>
                <c:pt idx="3">
                  <c:v>184.42</c:v>
                </c:pt>
                <c:pt idx="4">
                  <c:v>186.27</c:v>
                </c:pt>
              </c:numCache>
            </c:numRef>
          </c:val>
          <c:extLst>
            <c:ext xmlns:c16="http://schemas.microsoft.com/office/drawing/2014/chart" uri="{C3380CC4-5D6E-409C-BE32-E72D297353CC}">
              <c16:uniqueId val="{00000000-AD87-4871-8750-546CD2E3AB8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175.12</c:v>
                </c:pt>
                <c:pt idx="2">
                  <c:v>177.15</c:v>
                </c:pt>
                <c:pt idx="3">
                  <c:v>175.05</c:v>
                </c:pt>
                <c:pt idx="4">
                  <c:v>179.63</c:v>
                </c:pt>
              </c:numCache>
            </c:numRef>
          </c:val>
          <c:smooth val="0"/>
          <c:extLst>
            <c:ext xmlns:c16="http://schemas.microsoft.com/office/drawing/2014/chart" uri="{C3380CC4-5D6E-409C-BE32-E72D297353CC}">
              <c16:uniqueId val="{00000001-AD87-4871-8750-546CD2E3AB8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57" zoomScaleNormal="100" workbookViewId="0">
      <selection activeCell="AJ98" sqref="AJ9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白鷹町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Cd1</v>
      </c>
      <c r="X8" s="49"/>
      <c r="Y8" s="49"/>
      <c r="Z8" s="49"/>
      <c r="AA8" s="49"/>
      <c r="AB8" s="49"/>
      <c r="AC8" s="49"/>
      <c r="AD8" s="50" t="str">
        <f>データ!$M$6</f>
        <v>非設置</v>
      </c>
      <c r="AE8" s="50"/>
      <c r="AF8" s="50"/>
      <c r="AG8" s="50"/>
      <c r="AH8" s="50"/>
      <c r="AI8" s="50"/>
      <c r="AJ8" s="50"/>
      <c r="AK8" s="3"/>
      <c r="AL8" s="51">
        <f>データ!S6</f>
        <v>13543</v>
      </c>
      <c r="AM8" s="51"/>
      <c r="AN8" s="51"/>
      <c r="AO8" s="51"/>
      <c r="AP8" s="51"/>
      <c r="AQ8" s="51"/>
      <c r="AR8" s="51"/>
      <c r="AS8" s="51"/>
      <c r="AT8" s="46">
        <f>データ!T6</f>
        <v>157.71</v>
      </c>
      <c r="AU8" s="46"/>
      <c r="AV8" s="46"/>
      <c r="AW8" s="46"/>
      <c r="AX8" s="46"/>
      <c r="AY8" s="46"/>
      <c r="AZ8" s="46"/>
      <c r="BA8" s="46"/>
      <c r="BB8" s="46">
        <f>データ!U6</f>
        <v>85.87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42.38</v>
      </c>
      <c r="Q10" s="46"/>
      <c r="R10" s="46"/>
      <c r="S10" s="46"/>
      <c r="T10" s="46"/>
      <c r="U10" s="46"/>
      <c r="V10" s="46"/>
      <c r="W10" s="46">
        <f>データ!Q6</f>
        <v>77.650000000000006</v>
      </c>
      <c r="X10" s="46"/>
      <c r="Y10" s="46"/>
      <c r="Z10" s="46"/>
      <c r="AA10" s="46"/>
      <c r="AB10" s="46"/>
      <c r="AC10" s="46"/>
      <c r="AD10" s="51">
        <f>データ!R6</f>
        <v>3520</v>
      </c>
      <c r="AE10" s="51"/>
      <c r="AF10" s="51"/>
      <c r="AG10" s="51"/>
      <c r="AH10" s="51"/>
      <c r="AI10" s="51"/>
      <c r="AJ10" s="51"/>
      <c r="AK10" s="2"/>
      <c r="AL10" s="51">
        <f>データ!V6</f>
        <v>5688</v>
      </c>
      <c r="AM10" s="51"/>
      <c r="AN10" s="51"/>
      <c r="AO10" s="51"/>
      <c r="AP10" s="51"/>
      <c r="AQ10" s="51"/>
      <c r="AR10" s="51"/>
      <c r="AS10" s="51"/>
      <c r="AT10" s="46">
        <f>データ!W6</f>
        <v>3.5</v>
      </c>
      <c r="AU10" s="46"/>
      <c r="AV10" s="46"/>
      <c r="AW10" s="46"/>
      <c r="AX10" s="46"/>
      <c r="AY10" s="46"/>
      <c r="AZ10" s="46"/>
      <c r="BA10" s="46"/>
      <c r="BB10" s="46">
        <f>データ!X6</f>
        <v>1625.14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43</v>
      </c>
      <c r="N86" s="26" t="s">
        <v>43</v>
      </c>
      <c r="O86" s="26" t="str">
        <f>データ!EO6</f>
        <v>【0.22】</v>
      </c>
    </row>
  </sheetData>
  <sheetProtection algorithmName="SHA-512" hashValue="fbTJwcLsQLiqLu0qQvhscBSv2we0Hbybjmq4nuMa2LO9K+MBmbEPUfvlAa/B6+ZizPlzJoXknYLv3Du3lj2z5A==" saltValue="qAfiuEtPu/KTe+V+5PhoO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64025</v>
      </c>
      <c r="D6" s="33">
        <f t="shared" si="3"/>
        <v>47</v>
      </c>
      <c r="E6" s="33">
        <f t="shared" si="3"/>
        <v>17</v>
      </c>
      <c r="F6" s="33">
        <f t="shared" si="3"/>
        <v>1</v>
      </c>
      <c r="G6" s="33">
        <f t="shared" si="3"/>
        <v>0</v>
      </c>
      <c r="H6" s="33" t="str">
        <f t="shared" si="3"/>
        <v>山形県　白鷹町</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42.38</v>
      </c>
      <c r="Q6" s="34">
        <f t="shared" si="3"/>
        <v>77.650000000000006</v>
      </c>
      <c r="R6" s="34">
        <f t="shared" si="3"/>
        <v>3520</v>
      </c>
      <c r="S6" s="34">
        <f t="shared" si="3"/>
        <v>13543</v>
      </c>
      <c r="T6" s="34">
        <f t="shared" si="3"/>
        <v>157.71</v>
      </c>
      <c r="U6" s="34">
        <f t="shared" si="3"/>
        <v>85.87</v>
      </c>
      <c r="V6" s="34">
        <f t="shared" si="3"/>
        <v>5688</v>
      </c>
      <c r="W6" s="34">
        <f t="shared" si="3"/>
        <v>3.5</v>
      </c>
      <c r="X6" s="34">
        <f t="shared" si="3"/>
        <v>1625.14</v>
      </c>
      <c r="Y6" s="35">
        <f>IF(Y7="",NA(),Y7)</f>
        <v>85.88</v>
      </c>
      <c r="Z6" s="35">
        <f t="shared" ref="Z6:AH6" si="4">IF(Z7="",NA(),Z7)</f>
        <v>88.73</v>
      </c>
      <c r="AA6" s="35">
        <f t="shared" si="4"/>
        <v>94.78</v>
      </c>
      <c r="AB6" s="35">
        <f t="shared" si="4"/>
        <v>95.47</v>
      </c>
      <c r="AC6" s="35">
        <f t="shared" si="4"/>
        <v>71.680000000000007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637.44000000000005</v>
      </c>
      <c r="BG6" s="35">
        <f t="shared" ref="BG6:BO6" si="7">IF(BG7="",NA(),BG7)</f>
        <v>412.54</v>
      </c>
      <c r="BH6" s="35">
        <f t="shared" si="7"/>
        <v>295.29000000000002</v>
      </c>
      <c r="BI6" s="35">
        <f t="shared" si="7"/>
        <v>198.17</v>
      </c>
      <c r="BJ6" s="35">
        <f t="shared" si="7"/>
        <v>688.43</v>
      </c>
      <c r="BK6" s="35">
        <f t="shared" si="7"/>
        <v>1162.3599999999999</v>
      </c>
      <c r="BL6" s="35">
        <f t="shared" si="7"/>
        <v>671.97</v>
      </c>
      <c r="BM6" s="35">
        <f t="shared" si="7"/>
        <v>798.84</v>
      </c>
      <c r="BN6" s="35">
        <f t="shared" si="7"/>
        <v>692.13</v>
      </c>
      <c r="BO6" s="35">
        <f t="shared" si="7"/>
        <v>807.75</v>
      </c>
      <c r="BP6" s="34" t="str">
        <f>IF(BP7="","",IF(BP7="-","【-】","【"&amp;SUBSTITUTE(TEXT(BP7,"#,##0.00"),"-","△")&amp;"】"))</f>
        <v>【682.51】</v>
      </c>
      <c r="BQ6" s="35">
        <f>IF(BQ7="",NA(),BQ7)</f>
        <v>82.27</v>
      </c>
      <c r="BR6" s="35">
        <f t="shared" ref="BR6:BZ6" si="8">IF(BR7="",NA(),BR7)</f>
        <v>87.57</v>
      </c>
      <c r="BS6" s="35">
        <f t="shared" si="8"/>
        <v>99.96</v>
      </c>
      <c r="BT6" s="35">
        <f t="shared" si="8"/>
        <v>99.95</v>
      </c>
      <c r="BU6" s="35">
        <f t="shared" si="8"/>
        <v>99.96</v>
      </c>
      <c r="BV6" s="35">
        <f t="shared" si="8"/>
        <v>68.209999999999994</v>
      </c>
      <c r="BW6" s="35">
        <f t="shared" si="8"/>
        <v>86.34</v>
      </c>
      <c r="BX6" s="35">
        <f t="shared" si="8"/>
        <v>86.85</v>
      </c>
      <c r="BY6" s="35">
        <f t="shared" si="8"/>
        <v>88.98</v>
      </c>
      <c r="BZ6" s="35">
        <f t="shared" si="8"/>
        <v>86.94</v>
      </c>
      <c r="CA6" s="34" t="str">
        <f>IF(CA7="","",IF(CA7="-","【-】","【"&amp;SUBSTITUTE(TEXT(CA7,"#,##0.00"),"-","△")&amp;"】"))</f>
        <v>【100.34】</v>
      </c>
      <c r="CB6" s="35">
        <f>IF(CB7="",NA(),CB7)</f>
        <v>221.38</v>
      </c>
      <c r="CC6" s="35">
        <f t="shared" ref="CC6:CK6" si="9">IF(CC7="",NA(),CC7)</f>
        <v>207.15</v>
      </c>
      <c r="CD6" s="35">
        <f t="shared" si="9"/>
        <v>182.42</v>
      </c>
      <c r="CE6" s="35">
        <f t="shared" si="9"/>
        <v>184.42</v>
      </c>
      <c r="CF6" s="35">
        <f t="shared" si="9"/>
        <v>186.27</v>
      </c>
      <c r="CG6" s="35">
        <f t="shared" si="9"/>
        <v>250.84</v>
      </c>
      <c r="CH6" s="35">
        <f t="shared" si="9"/>
        <v>175.12</v>
      </c>
      <c r="CI6" s="35">
        <f t="shared" si="9"/>
        <v>177.15</v>
      </c>
      <c r="CJ6" s="35">
        <f t="shared" si="9"/>
        <v>175.05</v>
      </c>
      <c r="CK6" s="35">
        <f t="shared" si="9"/>
        <v>179.63</v>
      </c>
      <c r="CL6" s="34" t="str">
        <f>IF(CL7="","",IF(CL7="-","【-】","【"&amp;SUBSTITUTE(TEXT(CL7,"#,##0.00"),"-","△")&amp;"】"))</f>
        <v>【136.15】</v>
      </c>
      <c r="CM6" s="35">
        <f>IF(CM7="",NA(),CM7)</f>
        <v>48.67</v>
      </c>
      <c r="CN6" s="35">
        <f t="shared" ref="CN6:CV6" si="10">IF(CN7="",NA(),CN7)</f>
        <v>49.78</v>
      </c>
      <c r="CO6" s="35">
        <f t="shared" si="10"/>
        <v>51.04</v>
      </c>
      <c r="CP6" s="35">
        <f t="shared" si="10"/>
        <v>48.69</v>
      </c>
      <c r="CQ6" s="35">
        <f t="shared" si="10"/>
        <v>47.94</v>
      </c>
      <c r="CR6" s="35">
        <f t="shared" si="10"/>
        <v>49.39</v>
      </c>
      <c r="CS6" s="35">
        <f t="shared" si="10"/>
        <v>55.58</v>
      </c>
      <c r="CT6" s="35">
        <f t="shared" si="10"/>
        <v>54.05</v>
      </c>
      <c r="CU6" s="35">
        <f t="shared" si="10"/>
        <v>57.54</v>
      </c>
      <c r="CV6" s="35">
        <f t="shared" si="10"/>
        <v>55.55</v>
      </c>
      <c r="CW6" s="34" t="str">
        <f>IF(CW7="","",IF(CW7="-","【-】","【"&amp;SUBSTITUTE(TEXT(CW7,"#,##0.00"),"-","△")&amp;"】"))</f>
        <v>【59.64】</v>
      </c>
      <c r="CX6" s="35">
        <f>IF(CX7="",NA(),CX7)</f>
        <v>92.57</v>
      </c>
      <c r="CY6" s="35">
        <f t="shared" ref="CY6:DG6" si="11">IF(CY7="",NA(),CY7)</f>
        <v>93.11</v>
      </c>
      <c r="CZ6" s="35">
        <f t="shared" si="11"/>
        <v>93.61</v>
      </c>
      <c r="DA6" s="35">
        <f t="shared" si="11"/>
        <v>94.05</v>
      </c>
      <c r="DB6" s="35">
        <f t="shared" si="11"/>
        <v>94.46</v>
      </c>
      <c r="DC6" s="35">
        <f t="shared" si="11"/>
        <v>83.96</v>
      </c>
      <c r="DD6" s="35">
        <f t="shared" si="11"/>
        <v>93.1</v>
      </c>
      <c r="DE6" s="35">
        <f t="shared" si="11"/>
        <v>92.88</v>
      </c>
      <c r="DF6" s="35">
        <f t="shared" si="11"/>
        <v>92.87</v>
      </c>
      <c r="DG6" s="35">
        <f t="shared" si="11"/>
        <v>91.64</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0.41</v>
      </c>
      <c r="EG6" s="35">
        <f t="shared" si="14"/>
        <v>0.17</v>
      </c>
      <c r="EH6" s="35">
        <f t="shared" si="14"/>
        <v>0.4</v>
      </c>
      <c r="EI6" s="35">
        <f t="shared" si="14"/>
        <v>0.61</v>
      </c>
      <c r="EJ6" s="35">
        <f t="shared" si="14"/>
        <v>0.15</v>
      </c>
      <c r="EK6" s="35">
        <f t="shared" si="14"/>
        <v>0.16</v>
      </c>
      <c r="EL6" s="35">
        <f t="shared" si="14"/>
        <v>0.15</v>
      </c>
      <c r="EM6" s="35">
        <f t="shared" si="14"/>
        <v>0.16</v>
      </c>
      <c r="EN6" s="35">
        <f t="shared" si="14"/>
        <v>0.1</v>
      </c>
      <c r="EO6" s="34" t="str">
        <f>IF(EO7="","",IF(EO7="-","【-】","【"&amp;SUBSTITUTE(TEXT(EO7,"#,##0.00"),"-","△")&amp;"】"))</f>
        <v>【0.22】</v>
      </c>
    </row>
    <row r="7" spans="1:145" s="36" customFormat="1" x14ac:dyDescent="0.15">
      <c r="A7" s="28"/>
      <c r="B7" s="37">
        <v>2019</v>
      </c>
      <c r="C7" s="37">
        <v>64025</v>
      </c>
      <c r="D7" s="37">
        <v>47</v>
      </c>
      <c r="E7" s="37">
        <v>17</v>
      </c>
      <c r="F7" s="37">
        <v>1</v>
      </c>
      <c r="G7" s="37">
        <v>0</v>
      </c>
      <c r="H7" s="37" t="s">
        <v>97</v>
      </c>
      <c r="I7" s="37" t="s">
        <v>98</v>
      </c>
      <c r="J7" s="37" t="s">
        <v>99</v>
      </c>
      <c r="K7" s="37" t="s">
        <v>100</v>
      </c>
      <c r="L7" s="37" t="s">
        <v>101</v>
      </c>
      <c r="M7" s="37" t="s">
        <v>102</v>
      </c>
      <c r="N7" s="38" t="s">
        <v>103</v>
      </c>
      <c r="O7" s="38" t="s">
        <v>104</v>
      </c>
      <c r="P7" s="38">
        <v>42.38</v>
      </c>
      <c r="Q7" s="38">
        <v>77.650000000000006</v>
      </c>
      <c r="R7" s="38">
        <v>3520</v>
      </c>
      <c r="S7" s="38">
        <v>13543</v>
      </c>
      <c r="T7" s="38">
        <v>157.71</v>
      </c>
      <c r="U7" s="38">
        <v>85.87</v>
      </c>
      <c r="V7" s="38">
        <v>5688</v>
      </c>
      <c r="W7" s="38">
        <v>3.5</v>
      </c>
      <c r="X7" s="38">
        <v>1625.14</v>
      </c>
      <c r="Y7" s="38">
        <v>85.88</v>
      </c>
      <c r="Z7" s="38">
        <v>88.73</v>
      </c>
      <c r="AA7" s="38">
        <v>94.78</v>
      </c>
      <c r="AB7" s="38">
        <v>95.47</v>
      </c>
      <c r="AC7" s="38">
        <v>71.680000000000007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637.44000000000005</v>
      </c>
      <c r="BG7" s="38">
        <v>412.54</v>
      </c>
      <c r="BH7" s="38">
        <v>295.29000000000002</v>
      </c>
      <c r="BI7" s="38">
        <v>198.17</v>
      </c>
      <c r="BJ7" s="38">
        <v>688.43</v>
      </c>
      <c r="BK7" s="38">
        <v>1162.3599999999999</v>
      </c>
      <c r="BL7" s="38">
        <v>671.97</v>
      </c>
      <c r="BM7" s="38">
        <v>798.84</v>
      </c>
      <c r="BN7" s="38">
        <v>692.13</v>
      </c>
      <c r="BO7" s="38">
        <v>807.75</v>
      </c>
      <c r="BP7" s="38">
        <v>682.51</v>
      </c>
      <c r="BQ7" s="38">
        <v>82.27</v>
      </c>
      <c r="BR7" s="38">
        <v>87.57</v>
      </c>
      <c r="BS7" s="38">
        <v>99.96</v>
      </c>
      <c r="BT7" s="38">
        <v>99.95</v>
      </c>
      <c r="BU7" s="38">
        <v>99.96</v>
      </c>
      <c r="BV7" s="38">
        <v>68.209999999999994</v>
      </c>
      <c r="BW7" s="38">
        <v>86.34</v>
      </c>
      <c r="BX7" s="38">
        <v>86.85</v>
      </c>
      <c r="BY7" s="38">
        <v>88.98</v>
      </c>
      <c r="BZ7" s="38">
        <v>86.94</v>
      </c>
      <c r="CA7" s="38">
        <v>100.34</v>
      </c>
      <c r="CB7" s="38">
        <v>221.38</v>
      </c>
      <c r="CC7" s="38">
        <v>207.15</v>
      </c>
      <c r="CD7" s="38">
        <v>182.42</v>
      </c>
      <c r="CE7" s="38">
        <v>184.42</v>
      </c>
      <c r="CF7" s="38">
        <v>186.27</v>
      </c>
      <c r="CG7" s="38">
        <v>250.84</v>
      </c>
      <c r="CH7" s="38">
        <v>175.12</v>
      </c>
      <c r="CI7" s="38">
        <v>177.15</v>
      </c>
      <c r="CJ7" s="38">
        <v>175.05</v>
      </c>
      <c r="CK7" s="38">
        <v>179.63</v>
      </c>
      <c r="CL7" s="38">
        <v>136.15</v>
      </c>
      <c r="CM7" s="38">
        <v>48.67</v>
      </c>
      <c r="CN7" s="38">
        <v>49.78</v>
      </c>
      <c r="CO7" s="38">
        <v>51.04</v>
      </c>
      <c r="CP7" s="38">
        <v>48.69</v>
      </c>
      <c r="CQ7" s="38">
        <v>47.94</v>
      </c>
      <c r="CR7" s="38">
        <v>49.39</v>
      </c>
      <c r="CS7" s="38">
        <v>55.58</v>
      </c>
      <c r="CT7" s="38">
        <v>54.05</v>
      </c>
      <c r="CU7" s="38">
        <v>57.54</v>
      </c>
      <c r="CV7" s="38">
        <v>55.55</v>
      </c>
      <c r="CW7" s="38">
        <v>59.64</v>
      </c>
      <c r="CX7" s="38">
        <v>92.57</v>
      </c>
      <c r="CY7" s="38">
        <v>93.11</v>
      </c>
      <c r="CZ7" s="38">
        <v>93.61</v>
      </c>
      <c r="DA7" s="38">
        <v>94.05</v>
      </c>
      <c r="DB7" s="38">
        <v>94.46</v>
      </c>
      <c r="DC7" s="38">
        <v>83.96</v>
      </c>
      <c r="DD7" s="38">
        <v>93.1</v>
      </c>
      <c r="DE7" s="38">
        <v>92.88</v>
      </c>
      <c r="DF7" s="38">
        <v>92.87</v>
      </c>
      <c r="DG7" s="38">
        <v>91.64</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0.41</v>
      </c>
      <c r="EG7" s="38">
        <v>0.17</v>
      </c>
      <c r="EH7" s="38">
        <v>0.4</v>
      </c>
      <c r="EI7" s="38">
        <v>0.61</v>
      </c>
      <c r="EJ7" s="38">
        <v>0.15</v>
      </c>
      <c r="EK7" s="38">
        <v>0.16</v>
      </c>
      <c r="EL7" s="38">
        <v>0.15</v>
      </c>
      <c r="EM7" s="38">
        <v>0.16</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吉村　秀昭</cp:lastModifiedBy>
  <dcterms:created xsi:type="dcterms:W3CDTF">2020-12-04T02:43:13Z</dcterms:created>
  <dcterms:modified xsi:type="dcterms:W3CDTF">2021-01-27T06:20:31Z</dcterms:modified>
  <cp:category/>
</cp:coreProperties>
</file>