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R02\01経営分析【提出】\最終提出版\"/>
    </mc:Choice>
  </mc:AlternateContent>
  <xr:revisionPtr revIDLastSave="0" documentId="8_{9D1D3B20-30EF-47DB-AFD4-B0A23A854C57}" xr6:coauthVersionLast="36" xr6:coauthVersionMax="36" xr10:uidLastSave="{00000000-0000-0000-0000-000000000000}"/>
  <workbookProtection workbookAlgorithmName="SHA-512" workbookHashValue="3oBB7eOjNOuASMhRSkP6WSDXRkYmiumzkbD0FoN+ePB8w3rIlFh9yTnhTdahUH+q1swu7kQ596qEZjQ4RCTR4w==" workbookSaltValue="jMlJgrFE0LV9aCkWDVWUR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AT10" i="4"/>
  <c r="W10" i="4"/>
  <c r="I10" i="4"/>
  <c r="BB8" i="4"/>
  <c r="AL8" i="4"/>
  <c r="AD8" i="4"/>
  <c r="P8" i="4"/>
  <c r="I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<sst xmlns="http://schemas.openxmlformats.org/spreadsheetml/2006/main" count="247" uniqueCount="120">
  <si>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</si>
  <si>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</si>
  <si>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</si>
  <si>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</si>
  <si>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</si>
  <si>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</si>
  <si>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</si>
  <si>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</si>
  <si>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</si>
  <si>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</si>
  <si>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</si>
  <si>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</si>
  <si>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</si>
  <si>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</si>
  <si>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</si>
  <si>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</si>
  <si>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</si>
  <si>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</si>
  <si>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</si>
  <si>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</si>
  <si>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</si>
  <si>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</si>
  <si>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</si>
  <si>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</si>
  <si>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</si>
  <si>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</si>
  <si>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</si>
  <si>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</si>
  <si>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</si>
  <si>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</si>
  <si>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</si>
  <si>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</si>
  <si>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</si>
  <si>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</si>
  <si>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</si>
  <si>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</si>
  <si>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</si>
  <si>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</si>
  <si>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</si>
  <si>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</si>
  <si>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</si>
  <si>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</si>
  <si>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</si>
  <si>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</si>
  <si>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</si>
  <si>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</si>
  <si>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</si>
  <si>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</si>
  <si>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</si>
  <si>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</si>
  <si>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</si>
  <si>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</si>
  <si>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</si>
  <si>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</si>
  <si>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</si>
  <si>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</si>
  <si>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</si>
  <si>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</si>
  <si>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</si>
  <si>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</si>
  <si>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</si>
  <si>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</si>
  <si>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</si>
  <si>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</si>
  <si>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</si>
  <si>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</si>
  <si>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</si>
  <si>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</si>
  <si>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</si>
  <si>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</si>
  <si>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</si>
  <si>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</si>
  <si>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</si>
  <si>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</si>
  <si>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</si>
  <si>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</si>
  <si>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</si>
  <si>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</si>
  <si>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</si>
  <si>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</si>
  <si>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</si>
  <si>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</si>
  <si>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</si>
  <si>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</si>
  <si>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</si>
  <si>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</si>
  <si>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</si>
  <si>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</si>
  <si>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</si>
  <si>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</si>
  <si>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</si>
  <si>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</si>
  <si>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</si>
  <si>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</si>
  <si>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</si>
  <si>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</si>
  <si>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</si>
  <si>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</si>
  <si>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</si>
  <si>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</si>
  <si>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</si>
  <si>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</si>
  <si>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</si>
  <si>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</si>
  <si>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</si>
  <si>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</si>
  <si>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</si>
  <si>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</si>
  <si>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</si>
  <si>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</si>
  <si>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</si>
  <si>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</si>
  <si>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</si>
  <si>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</si>
  <si>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</si>
  <si>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</si>
  <si>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</si>
  <si>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浄化槽の耐用年数は一般的に30年といわれております。本事業は平成14年度から開始して、17年目となります。現在、浄化槽本体の更新は無い状況ですが、付属機器（ブロワ等）の修繕が出てきております。令和14年度より本体改修が必要になってくると考えられます。</t>
    <rPh sb="119" eb="120">
      <t>カンガ</t>
    </rPh>
    <phoneticPr fontId="4"/>
  </si>
  <si>
    <t>　本事業は平成19年度で施設整備を完了しており、現在は浄化槽本体の維持管理を行っている状況です。今後、公営企業会計の適用を進めていきますが、その中で事業の「見える化」を図り、将来にわたり持続可能な経営基盤の確保を目指してまいります。</t>
    <rPh sb="1" eb="2">
      <t>ホン</t>
    </rPh>
    <rPh sb="2" eb="4">
      <t>ジギョウ</t>
    </rPh>
    <rPh sb="5" eb="7">
      <t>ヘイセイ</t>
    </rPh>
    <rPh sb="9" eb="11">
      <t>ネンド</t>
    </rPh>
    <rPh sb="12" eb="14">
      <t>シセツ</t>
    </rPh>
    <rPh sb="14" eb="16">
      <t>セイビ</t>
    </rPh>
    <rPh sb="17" eb="19">
      <t>カンリョウ</t>
    </rPh>
    <rPh sb="24" eb="26">
      <t>ゲンザイ</t>
    </rPh>
    <rPh sb="27" eb="30">
      <t>ジョウカソウ</t>
    </rPh>
    <rPh sb="30" eb="32">
      <t>ホンタイ</t>
    </rPh>
    <rPh sb="33" eb="35">
      <t>イジ</t>
    </rPh>
    <rPh sb="35" eb="37">
      <t>カンリ</t>
    </rPh>
    <rPh sb="38" eb="39">
      <t>オコナ</t>
    </rPh>
    <rPh sb="43" eb="45">
      <t>ジョウキョウ</t>
    </rPh>
    <phoneticPr fontId="4"/>
  </si>
  <si>
    <t>①収益的収支比率は平成29年度に起債償還が完了したことに伴い100％となりました。令和元年度は100％を若干下回りましたが今後もこの水準で推移していくものと考えられます。
⑤経費回収率は、類似団体と同様の推移をしておりますが、営業収益だけでは賄いきれず営業外収益で対応している状況にあります。今後も経年劣化による更新事業を視野に入れて事業を進めていく必要があります。
⑥汚水処理原価は年々増加傾向にあり今後も増えていくことが予想されます。これは経年劣化による修繕によるものと考えます。
⑦施設利用率は、類似団体と比較すると高い数値となっております。ただし、整備事業が完了しており今後浄化槽は増えることはなく、減少していくことが予想されます。
⑧水洗化率は市町村設置型浄化槽事業により、浄化槽設置希望者が対象となるため100％となります。</t>
    <rPh sb="1" eb="4">
      <t>シュウエキテキ</t>
    </rPh>
    <rPh sb="4" eb="6">
      <t>シュウシ</t>
    </rPh>
    <rPh sb="6" eb="8">
      <t>ヒリツ</t>
    </rPh>
    <rPh sb="9" eb="11">
      <t>ヘイセイ</t>
    </rPh>
    <rPh sb="13" eb="15">
      <t>ネンド</t>
    </rPh>
    <rPh sb="16" eb="18">
      <t>キサイ</t>
    </rPh>
    <rPh sb="18" eb="20">
      <t>ショウカン</t>
    </rPh>
    <rPh sb="21" eb="23">
      <t>カンリョウ</t>
    </rPh>
    <rPh sb="28" eb="29">
      <t>トモナ</t>
    </rPh>
    <rPh sb="41" eb="43">
      <t>レイワ</t>
    </rPh>
    <rPh sb="43" eb="44">
      <t>モト</t>
    </rPh>
    <rPh sb="44" eb="46">
      <t>ネンド</t>
    </rPh>
    <rPh sb="52" eb="54">
      <t>ジャッカン</t>
    </rPh>
    <rPh sb="54" eb="56">
      <t>シタマワ</t>
    </rPh>
    <rPh sb="61" eb="63">
      <t>コンゴ</t>
    </rPh>
    <rPh sb="66" eb="68">
      <t>スイジュン</t>
    </rPh>
    <rPh sb="69" eb="71">
      <t>スイイ</t>
    </rPh>
    <rPh sb="78" eb="79">
      <t>カンガ</t>
    </rPh>
    <rPh sb="87" eb="89">
      <t>ケイヒ</t>
    </rPh>
    <rPh sb="89" eb="91">
      <t>カイシュウ</t>
    </rPh>
    <rPh sb="91" eb="92">
      <t>リツ</t>
    </rPh>
    <rPh sb="94" eb="96">
      <t>ルイジ</t>
    </rPh>
    <rPh sb="96" eb="98">
      <t>ダンタイ</t>
    </rPh>
    <rPh sb="99" eb="101">
      <t>ドウヨウ</t>
    </rPh>
    <rPh sb="102" eb="104">
      <t>スイイ</t>
    </rPh>
    <rPh sb="113" eb="115">
      <t>エイギョウ</t>
    </rPh>
    <rPh sb="115" eb="117">
      <t>シュウエキ</t>
    </rPh>
    <rPh sb="121" eb="122">
      <t>マカナ</t>
    </rPh>
    <rPh sb="126" eb="129">
      <t>エイギョウガイ</t>
    </rPh>
    <rPh sb="129" eb="131">
      <t>シュウエキ</t>
    </rPh>
    <rPh sb="132" eb="134">
      <t>タイオウ</t>
    </rPh>
    <rPh sb="138" eb="140">
      <t>ジョウキョウ</t>
    </rPh>
    <rPh sb="146" eb="148">
      <t>コンゴ</t>
    </rPh>
    <rPh sb="149" eb="151">
      <t>ケイネン</t>
    </rPh>
    <rPh sb="151" eb="153">
      <t>レッカ</t>
    </rPh>
    <rPh sb="156" eb="158">
      <t>コウシン</t>
    </rPh>
    <rPh sb="158" eb="160">
      <t>ジギョウ</t>
    </rPh>
    <rPh sb="161" eb="163">
      <t>シヤ</t>
    </rPh>
    <rPh sb="164" eb="165">
      <t>イ</t>
    </rPh>
    <rPh sb="167" eb="169">
      <t>ジギョウ</t>
    </rPh>
    <rPh sb="170" eb="171">
      <t>スス</t>
    </rPh>
    <rPh sb="175" eb="177">
      <t>ヒツヨウ</t>
    </rPh>
    <rPh sb="185" eb="187">
      <t>オスイ</t>
    </rPh>
    <rPh sb="187" eb="189">
      <t>ショリ</t>
    </rPh>
    <rPh sb="189" eb="191">
      <t>ゲンカ</t>
    </rPh>
    <rPh sb="192" eb="194">
      <t>ネンネン</t>
    </rPh>
    <rPh sb="194" eb="196">
      <t>ゾウカ</t>
    </rPh>
    <rPh sb="196" eb="198">
      <t>ケイコウ</t>
    </rPh>
    <rPh sb="201" eb="203">
      <t>コンゴ</t>
    </rPh>
    <rPh sb="204" eb="205">
      <t>フ</t>
    </rPh>
    <rPh sb="212" eb="214">
      <t>ヨソウ</t>
    </rPh>
    <rPh sb="222" eb="224">
      <t>ケイネン</t>
    </rPh>
    <rPh sb="224" eb="226">
      <t>レッカ</t>
    </rPh>
    <rPh sb="229" eb="231">
      <t>シュウゼン</t>
    </rPh>
    <rPh sb="237" eb="238">
      <t>カンガ</t>
    </rPh>
    <rPh sb="244" eb="246">
      <t>シセツ</t>
    </rPh>
    <rPh sb="246" eb="249">
      <t>リヨウリツ</t>
    </rPh>
    <rPh sb="251" eb="253">
      <t>ルイジ</t>
    </rPh>
    <rPh sb="253" eb="255">
      <t>ダンタイ</t>
    </rPh>
    <rPh sb="256" eb="258">
      <t>ヒカク</t>
    </rPh>
    <rPh sb="261" eb="262">
      <t>タカ</t>
    </rPh>
    <rPh sb="263" eb="265">
      <t>スウチ</t>
    </rPh>
    <rPh sb="278" eb="280">
      <t>セイビ</t>
    </rPh>
    <rPh sb="280" eb="282">
      <t>ジギョウ</t>
    </rPh>
    <rPh sb="283" eb="285">
      <t>カンリョウ</t>
    </rPh>
    <rPh sb="289" eb="291">
      <t>コンゴ</t>
    </rPh>
    <rPh sb="291" eb="294">
      <t>ジョウカソウ</t>
    </rPh>
    <rPh sb="295" eb="296">
      <t>フ</t>
    </rPh>
    <rPh sb="304" eb="306">
      <t>ゲンショウ</t>
    </rPh>
    <rPh sb="313" eb="315">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</si>
</sst>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0C-4F64-AE4B-57CAB089F1B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80C-4F64-AE4B-57CAB089F1B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62.71</c:v>
                </c:pt>
                <c:pt idx="1">
                  <c:v>61.02</c:v>
                </c:pt>
                <c:pt idx="2">
                  <c:v>61.02</c:v>
                </c:pt>
                <c:pt idx="3">
                  <c:v>61.02</c:v>
                </c:pt>
                <c:pt idx="4">
                  <c:v>59.32</c:v>
                </c:pt>
              </c:numCache>
            </c:numRef>
          </c:val>
          <c:extLst>
            <c:ext xmlns:c16="http://schemas.microsoft.com/office/drawing/2014/chart" uri="{C3380CC4-5D6E-409C-BE32-E72D297353CC}">
              <c16:uniqueId val="{00000000-B87A-4A8A-8509-A4B3B1F945F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44.84</c:v>
                </c:pt>
                <c:pt idx="1">
                  <c:v>41.51</c:v>
                </c:pt>
                <c:pt idx="2">
                  <c:v>51.71</c:v>
                </c:pt>
                <c:pt idx="3">
                  <c:v>50.56</c:v>
                </c:pt>
                <c:pt idx="4">
                  <c:v>47.35</c:v>
                </c:pt>
              </c:numCache>
            </c:numRef>
          </c:val>
          <c:smooth val="0"/>
          <c:extLst>
            <c:ext xmlns:c16="http://schemas.microsoft.com/office/drawing/2014/chart" uri="{C3380CC4-5D6E-409C-BE32-E72D297353CC}">
              <c16:uniqueId val="{00000001-B87A-4A8A-8509-A4B3B1F945F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DC4-418F-89D2-DEF38116436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67.86</c:v>
                </c:pt>
                <c:pt idx="1">
                  <c:v>68.72</c:v>
                </c:pt>
                <c:pt idx="2">
                  <c:v>82.91</c:v>
                </c:pt>
                <c:pt idx="3">
                  <c:v>83.85</c:v>
                </c:pt>
                <c:pt idx="4">
                  <c:v>81.209999999999994</c:v>
                </c:pt>
              </c:numCache>
            </c:numRef>
          </c:val>
          <c:smooth val="0"/>
          <c:extLst>
            <c:ext xmlns:c16="http://schemas.microsoft.com/office/drawing/2014/chart" uri="{C3380CC4-5D6E-409C-BE32-E72D297353CC}">
              <c16:uniqueId val="{00000001-8DC4-418F-89D2-DEF38116436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82.07</c:v>
                </c:pt>
                <c:pt idx="1">
                  <c:v>91.69</c:v>
                </c:pt>
                <c:pt idx="2">
                  <c:v>91.04</c:v>
                </c:pt>
                <c:pt idx="3">
                  <c:v>102.88</c:v>
                </c:pt>
                <c:pt idx="4">
                  <c:v>99.21</c:v>
                </c:pt>
              </c:numCache>
            </c:numRef>
          </c:val>
          <c:extLst>
            <c:ext xmlns:c16="http://schemas.microsoft.com/office/drawing/2014/chart" uri="{C3380CC4-5D6E-409C-BE32-E72D297353CC}">
              <c16:uniqueId val="{00000000-5D60-4E50-AF6F-417EB3DDB39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60-4E50-AF6F-417EB3DDB39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3E-4D3B-86D3-91CB0BD30E0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3E-4D3B-86D3-91CB0BD30E0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C4-4052-A779-0CD0D9BC743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C4-4052-A779-0CD0D9BC743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B3-4E61-B892-88A8D06272C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B3-4E61-B892-88A8D06272C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76-4BD0-AA48-F81399EF875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76-4BD0-AA48-F81399EF875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04-41F6-9387-3049174D93A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492.59</c:v>
                </c:pt>
                <c:pt idx="1">
                  <c:v>503.8</c:v>
                </c:pt>
                <c:pt idx="2">
                  <c:v>888.8</c:v>
                </c:pt>
                <c:pt idx="3">
                  <c:v>855.65</c:v>
                </c:pt>
                <c:pt idx="4">
                  <c:v>862.99</c:v>
                </c:pt>
              </c:numCache>
            </c:numRef>
          </c:val>
          <c:smooth val="0"/>
          <c:extLst>
            <c:ext xmlns:c16="http://schemas.microsoft.com/office/drawing/2014/chart" uri="{C3380CC4-5D6E-409C-BE32-E72D297353CC}">
              <c16:uniqueId val="{00000001-3304-41F6-9387-3049174D93A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57.78</c:v>
                </c:pt>
                <c:pt idx="1">
                  <c:v>52.26</c:v>
                </c:pt>
                <c:pt idx="2">
                  <c:v>52.44</c:v>
                </c:pt>
                <c:pt idx="3">
                  <c:v>48.81</c:v>
                </c:pt>
                <c:pt idx="4">
                  <c:v>49.03</c:v>
                </c:pt>
              </c:numCache>
            </c:numRef>
          </c:val>
          <c:extLst>
            <c:ext xmlns:c16="http://schemas.microsoft.com/office/drawing/2014/chart" uri="{C3380CC4-5D6E-409C-BE32-E72D297353CC}">
              <c16:uniqueId val="{00000000-2083-4B21-990D-E6BF69082C7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46.53</c:v>
                </c:pt>
                <c:pt idx="1">
                  <c:v>51.58</c:v>
                </c:pt>
                <c:pt idx="2">
                  <c:v>52.55</c:v>
                </c:pt>
                <c:pt idx="3">
                  <c:v>52.23</c:v>
                </c:pt>
                <c:pt idx="4">
                  <c:v>50.06</c:v>
                </c:pt>
              </c:numCache>
            </c:numRef>
          </c:val>
          <c:smooth val="0"/>
          <c:extLst>
            <c:ext xmlns:c16="http://schemas.microsoft.com/office/drawing/2014/chart" uri="{C3380CC4-5D6E-409C-BE32-E72D297353CC}">
              <c16:uniqueId val="{00000001-2083-4B21-990D-E6BF69082C7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275.93</c:v>
                </c:pt>
                <c:pt idx="1">
                  <c:v>296.58</c:v>
                </c:pt>
                <c:pt idx="2">
                  <c:v>292.88</c:v>
                </c:pt>
                <c:pt idx="3">
                  <c:v>322.12</c:v>
                </c:pt>
                <c:pt idx="4">
                  <c:v>330.43</c:v>
                </c:pt>
              </c:numCache>
            </c:numRef>
          </c:val>
          <c:extLst>
            <c:ext xmlns:c16="http://schemas.microsoft.com/office/drawing/2014/chart" uri="{C3380CC4-5D6E-409C-BE32-E72D297353CC}">
              <c16:uniqueId val="{00000000-488E-473B-8C8C-5B53E6004A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373.71</c:v>
                </c:pt>
                <c:pt idx="1">
                  <c:v>333.58</c:v>
                </c:pt>
                <c:pt idx="2">
                  <c:v>292.45</c:v>
                </c:pt>
                <c:pt idx="3">
                  <c:v>294.05</c:v>
                </c:pt>
                <c:pt idx="4">
                  <c:v>309.22000000000003</c:v>
                </c:pt>
              </c:numCache>
            </c:numRef>
          </c:val>
          <c:smooth val="0"/>
          <c:extLst>
            <c:ext xmlns:c16="http://schemas.microsoft.com/office/drawing/2014/chart" uri="{C3380CC4-5D6E-409C-BE32-E72D297353CC}">
              <c16:uniqueId val="{00000001-488E-473B-8C8C-5B53E6004A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2"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非設置</v>
      </c>
      <c r="AE8" s="73"/>
      <c r="AF8" s="73"/>
      <c r="AG8" s="73"/>
      <c r="AH8" s="73"/>
      <c r="AI8" s="73"/>
      <c r="AJ8" s="73"/>
      <c r="AK8" s="3"/>
      <c r="AL8" s="69">
        <f>データ!S6</f>
        <v>13543</v>
      </c>
      <c r="AM8" s="69"/>
      <c r="AN8" s="69"/>
      <c r="AO8" s="69"/>
      <c r="AP8" s="69"/>
      <c r="AQ8" s="69"/>
      <c r="AR8" s="69"/>
      <c r="AS8" s="69"/>
      <c r="AT8" s="68">
        <f>データ!T6</f>
        <v>157.71</v>
      </c>
      <c r="AU8" s="68"/>
      <c r="AV8" s="68"/>
      <c r="AW8" s="68"/>
      <c r="AX8" s="68"/>
      <c r="AY8" s="68"/>
      <c r="AZ8" s="68"/>
      <c r="BA8" s="68"/>
      <c r="BB8" s="68">
        <f>データ!U6</f>
        <v>85.87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1.1299999999999999</v>
      </c>
      <c r="Q10" s="68"/>
      <c r="R10" s="68"/>
      <c r="S10" s="68"/>
      <c r="T10" s="68"/>
      <c r="U10" s="68"/>
      <c r="V10" s="68"/>
      <c r="W10" s="68">
        <f>データ!Q6</f>
        <v>100</v>
      </c>
      <c r="X10" s="68"/>
      <c r="Y10" s="68"/>
      <c r="Z10" s="68"/>
      <c r="AA10" s="68"/>
      <c r="AB10" s="68"/>
      <c r="AC10" s="68"/>
      <c r="AD10" s="69">
        <f>データ!R6</f>
        <v>3520</v>
      </c>
      <c r="AE10" s="69"/>
      <c r="AF10" s="69"/>
      <c r="AG10" s="69"/>
      <c r="AH10" s="69"/>
      <c r="AI10" s="69"/>
      <c r="AJ10" s="69"/>
      <c r="AK10" s="2"/>
      <c r="AL10" s="69">
        <f>データ!V6</f>
        <v>152</v>
      </c>
      <c r="AM10" s="69"/>
      <c r="AN10" s="69"/>
      <c r="AO10" s="69"/>
      <c r="AP10" s="69"/>
      <c r="AQ10" s="69"/>
      <c r="AR10" s="69"/>
      <c r="AS10" s="69"/>
      <c r="AT10" s="68">
        <f>データ!W6</f>
        <v>0.57999999999999996</v>
      </c>
      <c r="AU10" s="68"/>
      <c r="AV10" s="68"/>
      <c r="AW10" s="68"/>
      <c r="AX10" s="68"/>
      <c r="AY10" s="68"/>
      <c r="AZ10" s="68"/>
      <c r="BA10" s="68"/>
      <c r="BB10" s="68">
        <f>データ!X6</f>
        <v>262.07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【862.82】</v>
      </c>
      <c r="I86" s="26" t="str">
        <f>データ!CA6</f>
        <v>【49.71】</v>
      </c>
      <c r="J86" s="26" t="str">
        <f>データ!CL6</f>
        <v>【317.18】</v>
      </c>
      <c r="K86" s="26" t="str">
        <f>データ!CW6</f>
        <v>【47.67】</v>
      </c>
      <c r="L86" s="26" t="str">
        <f>データ!DH6</f>
        <v>【79.30】</v>
      </c>
      <c r="M86" s="26" t="s">
        <v>43</v>
      </c>
      <c r="N86" s="26" t="s">
        <v>43</v>
      </c>
      <c r="O86" s="26" t="str">
        <f>データ!EO6</f>
        <v>【-】</v>
      </c>
    </row>
  </sheetData>
  <sheetProtection algorithmName="SHA-512" hashValue="7HJIZBDbiUAw7EEXZlRHCLsG1Mp+KAuq0xWuirmwQH51UhzAPZxJf4CczUMvzPK6OlRz2cXSz/B83rVcZm1Hlg==" saltValue="Bzw0NB6+IEKWj22QA+mKo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64025</v>
      </c>
      <c r="D6" s="33">
        <f t="shared" si="3"/>
        <v>47</v>
      </c>
      <c r="E6" s="33">
        <f t="shared" si="3"/>
        <v>18</v>
      </c>
      <c r="F6" s="33">
        <f t="shared" si="3"/>
        <v>1</v>
      </c>
      <c r="G6" s="33">
        <f t="shared" si="3"/>
        <v>0</v>
      </c>
      <c r="H6" s="33" t="str">
        <f t="shared" si="3"/>
        <v>山形県　白鷹町</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1.1299999999999999</v>
      </c>
      <c r="Q6" s="34">
        <f t="shared" si="3"/>
        <v>100</v>
      </c>
      <c r="R6" s="34">
        <f t="shared" si="3"/>
        <v>3520</v>
      </c>
      <c r="S6" s="34">
        <f t="shared" si="3"/>
        <v>13543</v>
      </c>
      <c r="T6" s="34">
        <f t="shared" si="3"/>
        <v>157.71</v>
      </c>
      <c r="U6" s="34">
        <f t="shared" si="3"/>
        <v>85.87</v>
      </c>
      <c r="V6" s="34">
        <f t="shared" si="3"/>
        <v>152</v>
      </c>
      <c r="W6" s="34">
        <f t="shared" si="3"/>
        <v>0.57999999999999996</v>
      </c>
      <c r="X6" s="34">
        <f t="shared" si="3"/>
        <v>262.07</v>
      </c>
      <c r="Y6" s="35">
        <f>IF(Y7="",NA(),Y7)</f>
        <v>82.07</v>
      </c>
      <c r="Z6" s="35">
        <f t="shared" ref="Z6:AH6" si="4">IF(Z7="",NA(),Z7)</f>
        <v>91.69</v>
      </c>
      <c r="AA6" s="35">
        <f t="shared" si="4"/>
        <v>91.04</v>
      </c>
      <c r="AB6" s="35">
        <f t="shared" si="4"/>
        <v>102.88</v>
      </c>
      <c r="AC6" s="35">
        <f t="shared" si="4"/>
        <v>99.21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492.59</v>
      </c>
      <c r="BL6" s="35">
        <f t="shared" si="7"/>
        <v>503.8</v>
      </c>
      <c r="BM6" s="35">
        <f t="shared" si="7"/>
        <v>888.8</v>
      </c>
      <c r="BN6" s="35">
        <f t="shared" si="7"/>
        <v>855.65</v>
      </c>
      <c r="BO6" s="35">
        <f t="shared" si="7"/>
        <v>862.99</v>
      </c>
      <c r="BP6" s="34" t="str">
        <f>IF(BP7="","",IF(BP7="-","【-】","【"&amp;SUBSTITUTE(TEXT(BP7,"#,##0.00"),"-","△")&amp;"】"))</f>
        <v>【862.82】</v>
      </c>
      <c r="BQ6" s="35">
        <f>IF(BQ7="",NA(),BQ7)</f>
        <v>57.78</v>
      </c>
      <c r="BR6" s="35">
        <f t="shared" ref="BR6:BZ6" si="8">IF(BR7="",NA(),BR7)</f>
        <v>52.26</v>
      </c>
      <c r="BS6" s="35">
        <f t="shared" si="8"/>
        <v>52.44</v>
      </c>
      <c r="BT6" s="35">
        <f t="shared" si="8"/>
        <v>48.81</v>
      </c>
      <c r="BU6" s="35">
        <f t="shared" si="8"/>
        <v>49.03</v>
      </c>
      <c r="BV6" s="35">
        <f t="shared" si="8"/>
        <v>46.53</v>
      </c>
      <c r="BW6" s="35">
        <f t="shared" si="8"/>
        <v>51.58</v>
      </c>
      <c r="BX6" s="35">
        <f t="shared" si="8"/>
        <v>52.55</v>
      </c>
      <c r="BY6" s="35">
        <f t="shared" si="8"/>
        <v>52.23</v>
      </c>
      <c r="BZ6" s="35">
        <f t="shared" si="8"/>
        <v>50.06</v>
      </c>
      <c r="CA6" s="34" t="str">
        <f>IF(CA7="","",IF(CA7="-","【-】","【"&amp;SUBSTITUTE(TEXT(CA7,"#,##0.00"),"-","△")&amp;"】"))</f>
        <v>【49.71】</v>
      </c>
      <c r="CB6" s="35">
        <f>IF(CB7="",NA(),CB7)</f>
        <v>275.93</v>
      </c>
      <c r="CC6" s="35">
        <f t="shared" ref="CC6:CK6" si="9">IF(CC7="",NA(),CC7)</f>
        <v>296.58</v>
      </c>
      <c r="CD6" s="35">
        <f t="shared" si="9"/>
        <v>292.88</v>
      </c>
      <c r="CE6" s="35">
        <f t="shared" si="9"/>
        <v>322.12</v>
      </c>
      <c r="CF6" s="35">
        <f t="shared" si="9"/>
        <v>330.43</v>
      </c>
      <c r="CG6" s="35">
        <f t="shared" si="9"/>
        <v>373.71</v>
      </c>
      <c r="CH6" s="35">
        <f t="shared" si="9"/>
        <v>333.58</v>
      </c>
      <c r="CI6" s="35">
        <f t="shared" si="9"/>
        <v>292.45</v>
      </c>
      <c r="CJ6" s="35">
        <f t="shared" si="9"/>
        <v>294.05</v>
      </c>
      <c r="CK6" s="35">
        <f t="shared" si="9"/>
        <v>309.22000000000003</v>
      </c>
      <c r="CL6" s="34" t="str">
        <f>IF(CL7="","",IF(CL7="-","【-】","【"&amp;SUBSTITUTE(TEXT(CL7,"#,##0.00"),"-","△")&amp;"】"))</f>
        <v>【317.18】</v>
      </c>
      <c r="CM6" s="35">
        <f>IF(CM7="",NA(),CM7)</f>
        <v>62.71</v>
      </c>
      <c r="CN6" s="35">
        <f t="shared" ref="CN6:CV6" si="10">IF(CN7="",NA(),CN7)</f>
        <v>61.02</v>
      </c>
      <c r="CO6" s="35">
        <f t="shared" si="10"/>
        <v>61.02</v>
      </c>
      <c r="CP6" s="35">
        <f t="shared" si="10"/>
        <v>61.02</v>
      </c>
      <c r="CQ6" s="35">
        <f t="shared" si="10"/>
        <v>59.32</v>
      </c>
      <c r="CR6" s="35">
        <f t="shared" si="10"/>
        <v>44.84</v>
      </c>
      <c r="CS6" s="35">
        <f t="shared" si="10"/>
        <v>41.51</v>
      </c>
      <c r="CT6" s="35">
        <f t="shared" si="10"/>
        <v>51.71</v>
      </c>
      <c r="CU6" s="35">
        <f t="shared" si="10"/>
        <v>50.56</v>
      </c>
      <c r="CV6" s="35">
        <f t="shared" si="10"/>
        <v>47.35</v>
      </c>
      <c r="CW6" s="34" t="str">
        <f>IF(CW7="","",IF(CW7="-","【-】","【"&amp;SUBSTITUTE(TEXT(CW7,"#,##0.00"),"-","△")&amp;"】"))</f>
        <v>【47.67】</v>
      </c>
      <c r="CX6" s="35">
        <f>IF(CX7="",NA(),CX7)</f>
        <v>100</v>
      </c>
      <c r="CY6" s="35">
        <f t="shared" ref="CY6:DG6" si="11">IF(CY7="",NA(),CY7)</f>
        <v>100</v>
      </c>
      <c r="CZ6" s="35">
        <f t="shared" si="11"/>
        <v>100</v>
      </c>
      <c r="DA6" s="35">
        <f t="shared" si="11"/>
        <v>100</v>
      </c>
      <c r="DB6" s="35">
        <f t="shared" si="11"/>
        <v>100</v>
      </c>
      <c r="DC6" s="35">
        <f t="shared" si="11"/>
        <v>67.86</v>
      </c>
      <c r="DD6" s="35">
        <f t="shared" si="11"/>
        <v>68.72</v>
      </c>
      <c r="DE6" s="35">
        <f t="shared" si="11"/>
        <v>82.91</v>
      </c>
      <c r="DF6" s="35">
        <f t="shared" si="11"/>
        <v>83.85</v>
      </c>
      <c r="DG6" s="35">
        <f t="shared" si="11"/>
        <v>81.209999999999994</v>
      </c>
      <c r="DH6" s="34" t="str">
        <f>IF(DH7="","",IF(DH7="-","【-】","【"&amp;SUBSTITUTE(TEXT(DH7,"#,##0.00"),"-","△")&amp;"】"))</f>
        <v>【79.30】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64025</v>
      </c>
      <c r="D7" s="37">
        <v>47</v>
      </c>
      <c r="E7" s="37">
        <v>18</v>
      </c>
      <c r="F7" s="37">
        <v>1</v>
      </c>
      <c r="G7" s="37">
        <v>0</v>
      </c>
      <c r="H7" s="37" t="s">
        <v>98</v>
      </c>
      <c r="I7" s="37" t="s">
        <v>99</v>
      </c>
      <c r="J7" s="37" t="s">
        <v>100</v>
      </c>
      <c r="K7" s="37" t="s">
        <v>101</v>
      </c>
      <c r="L7" s="37" t="s">
        <v>102</v>
      </c>
      <c r="M7" s="37" t="s">
        <v>103</v>
      </c>
      <c r="N7" s="38" t="s">
        <v>104</v>
      </c>
      <c r="O7" s="38" t="s">
        <v>105</v>
      </c>
      <c r="P7" s="38">
        <v>1.1299999999999999</v>
      </c>
      <c r="Q7" s="38">
        <v>100</v>
      </c>
      <c r="R7" s="38">
        <v>3520</v>
      </c>
      <c r="S7" s="38">
        <v>13543</v>
      </c>
      <c r="T7" s="38">
        <v>157.71</v>
      </c>
      <c r="U7" s="38">
        <v>85.87</v>
      </c>
      <c r="V7" s="38">
        <v>152</v>
      </c>
      <c r="W7" s="38">
        <v>0.57999999999999996</v>
      </c>
      <c r="X7" s="38">
        <v>262.07</v>
      </c>
      <c r="Y7" s="38">
        <v>82.07</v>
      </c>
      <c r="Z7" s="38">
        <v>91.69</v>
      </c>
      <c r="AA7" s="38">
        <v>91.04</v>
      </c>
      <c r="AB7" s="38">
        <v>102.88</v>
      </c>
      <c r="AC7" s="38">
        <v>99.21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492.59</v>
      </c>
      <c r="BL7" s="38">
        <v>503.8</v>
      </c>
      <c r="BM7" s="38">
        <v>888.8</v>
      </c>
      <c r="BN7" s="38">
        <v>855.65</v>
      </c>
      <c r="BO7" s="38">
        <v>862.99</v>
      </c>
      <c r="BP7" s="38">
        <v>862.82</v>
      </c>
      <c r="BQ7" s="38">
        <v>57.78</v>
      </c>
      <c r="BR7" s="38">
        <v>52.26</v>
      </c>
      <c r="BS7" s="38">
        <v>52.44</v>
      </c>
      <c r="BT7" s="38">
        <v>48.81</v>
      </c>
      <c r="BU7" s="38">
        <v>49.03</v>
      </c>
      <c r="BV7" s="38">
        <v>46.53</v>
      </c>
      <c r="BW7" s="38">
        <v>51.58</v>
      </c>
      <c r="BX7" s="38">
        <v>52.55</v>
      </c>
      <c r="BY7" s="38">
        <v>52.23</v>
      </c>
      <c r="BZ7" s="38">
        <v>50.06</v>
      </c>
      <c r="CA7" s="38">
        <v>49.71</v>
      </c>
      <c r="CB7" s="38">
        <v>275.93</v>
      </c>
      <c r="CC7" s="38">
        <v>296.58</v>
      </c>
      <c r="CD7" s="38">
        <v>292.88</v>
      </c>
      <c r="CE7" s="38">
        <v>322.12</v>
      </c>
      <c r="CF7" s="38">
        <v>330.43</v>
      </c>
      <c r="CG7" s="38">
        <v>373.71</v>
      </c>
      <c r="CH7" s="38">
        <v>333.58</v>
      </c>
      <c r="CI7" s="38">
        <v>292.45</v>
      </c>
      <c r="CJ7" s="38">
        <v>294.05</v>
      </c>
      <c r="CK7" s="38">
        <v>309.22000000000003</v>
      </c>
      <c r="CL7" s="38">
        <v>317.18</v>
      </c>
      <c r="CM7" s="38">
        <v>62.71</v>
      </c>
      <c r="CN7" s="38">
        <v>61.02</v>
      </c>
      <c r="CO7" s="38">
        <v>61.02</v>
      </c>
      <c r="CP7" s="38">
        <v>61.02</v>
      </c>
      <c r="CQ7" s="38">
        <v>59.32</v>
      </c>
      <c r="CR7" s="38">
        <v>44.84</v>
      </c>
      <c r="CS7" s="38">
        <v>41.51</v>
      </c>
      <c r="CT7" s="38">
        <v>51.71</v>
      </c>
      <c r="CU7" s="38">
        <v>50.56</v>
      </c>
      <c r="CV7" s="38">
        <v>47.35</v>
      </c>
      <c r="CW7" s="38">
        <v>47.67</v>
      </c>
      <c r="CX7" s="38">
        <v>100</v>
      </c>
      <c r="CY7" s="38">
        <v>100</v>
      </c>
      <c r="CZ7" s="38">
        <v>100</v>
      </c>
      <c r="DA7" s="38">
        <v>100</v>
      </c>
      <c r="DB7" s="38">
        <v>100</v>
      </c>
      <c r="DC7" s="38">
        <v>67.86</v>
      </c>
      <c r="DD7" s="38">
        <v>68.72</v>
      </c>
      <c r="DE7" s="38">
        <v>82.91</v>
      </c>
      <c r="DF7" s="38">
        <v>83.85</v>
      </c>
      <c r="DG7" s="38">
        <v>81.209999999999994</v>
      </c>
      <c r="DH7" s="38">
        <v>79.3</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2021-01-24T23:38:43Z</cp:lastPrinted>
  <dcterms:created xsi:type="dcterms:W3CDTF">2020-12-04T03:20:28Z</dcterms:created>
  <dcterms:modified xsi:type="dcterms:W3CDTF">2021-01-27T06:26:05Z</dcterms:modified>
  <cp:category/>
</cp:coreProperties>
</file>