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72.31.10.192\07_share$\02_staff\share\水道共通\☆水道係（H29～）\ドキュメント\提出\R2\〆030125公営企業に係る「経営比較分析表」\"/>
    </mc:Choice>
  </mc:AlternateContent>
  <xr:revisionPtr revIDLastSave="0" documentId="13_ncr:1_{D9AB09CF-7AFE-415A-A910-84CF4B6BCCDD}" xr6:coauthVersionLast="36" xr6:coauthVersionMax="36" xr10:uidLastSave="{00000000-0000-0000-0000-000000000000}"/>
  <workbookProtection workbookAlgorithmName="SHA-512" workbookHashValue="Pc8sakK0J2pp6QwiwmnXJIdDSAg8Ot4gjctL61Z3tbgSeVRZE6AnyofFRCc3jxMS1r120hWpph94qlEAl9hAGg==" workbookSaltValue="+cs9byOMRoa5SUofysUSY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<sst xmlns="http://schemas.openxmlformats.org/spreadsheetml/2006/main" count="228" uniqueCount="113">
  <si>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</si>
  <si>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</si>
  <si>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</si>
  <si>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</si>
  <si>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</si>
  <si>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</si>
  <si>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</si>
  <si>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</si>
  <si>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</si>
  <si>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</si>
  <si>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</si>
  <si>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</si>
  <si>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</si>
  <si>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</si>
  <si>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</si>
  <si>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</si>
  <si>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</si>
  <si>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</si>
  <si>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</si>
  <si>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</si>
  <si>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</si>
  <si>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</si>
  <si>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</si>
  <si>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</si>
  <si>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</si>
  <si>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</si>
  <si>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</si>
  <si>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</si>
  <si>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</si>
  <si>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</si>
  <si>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</si>
  <si>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</si>
  <si>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</si>
  <si>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</si>
  <si>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</si>
  <si>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</si>
  <si>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</si>
  <si>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</si>
  <si>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</si>
  <si>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</si>
  <si>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</si>
  <si>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</si>
  <si>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</si>
  <si>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</si>
  <si>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</si>
  <si>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</si>
  <si>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</si>
  <si>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</si>
  <si>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</si>
  <si>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</si>
  <si>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</si>
  <si>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</si>
  <si>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</si>
  <si>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</si>
  <si>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</si>
  <si>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</si>
  <si>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</si>
  <si>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</si>
  <si>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</si>
  <si>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</si>
  <si>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</si>
  <si>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</si>
  <si>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</si>
  <si>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</si>
  <si>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</si>
  <si>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</si>
  <si>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</si>
  <si>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</si>
  <si>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</si>
  <si>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</si>
  <si>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</si>
  <si>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</si>
  <si>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</si>
  <si>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</si>
  <si>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</si>
  <si>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</si>
  <si>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</si>
  <si>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</si>
  <si>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</si>
  <si>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</si>
  <si>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</si>
  <si>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</si>
  <si>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</si>
  <si>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</si>
  <si>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</si>
  <si>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</si>
  <si>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</si>
  <si>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</si>
  <si>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</si>
  <si>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</si>
  <si>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</si>
  <si>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</si>
  <si>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白鷹町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</si>
  <si>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</si>
  <si>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</si>
  <si>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</si>
  <si>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</si>
  <si>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</si>
  <si>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</si>
  <si>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</si>
  <si>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</si>
  <si>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</si>
  <si>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</si>
  <si>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</si>
  <si>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</si>
  <si>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</si>
  <si>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</si>
  <si>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</si>
  <si>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</si>
  <si>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</si>
  <si>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比率は全国平均とほぼ同等であり問題ないと思われるが、給水収益は減少がつづいており、経費の節減に努力しなければならない。②累積欠損金比率　累積欠損金は無い。今後も赤字経営に陥らないよう心掛けなければならない。③流動比率　流動性は確保されている。④企業債残高対給水収益比率　年々良くなっているが、新規の起債を行っていないのが要因である。⑤料金回収率　全国平均と比較しても良い結果となっており、現段階では適正な料金水準といえる。⑥給水原価　全国平均と比較して高めであるが類似団体平均値とほぼ同等である。企業団体等が少なく給水需要も少ないため、結果として給水原価が高くなっている。⑦施設利用率　現在の給水人口が設備投資当初の計画給水人口より少なく、結果として投資が過大となっている。今後の施設更新に当たってはスペックダウンを真摯に検討する必要がある。⑧有収率　漏水調査を積極的に取り組んでいるので良い数値となっている。</t>
    <phoneticPr fontId="4"/>
  </si>
  <si>
    <t>単年度の経営状況は特に問題ないが、今後給水需要は減少の一途をたどる。老朽化した浄水場機械電気関係を長寿命化計画に基づき計画的に更新し、安定供給、安定経営を図る。施設配水系統の見直し、ダウンサイジング、スペックダウン等の検討により投資が将来の需要に見合った規模となるようにしなければならない。また日常の経費の節減のため近隣市町村との広域連携を検討し、経営の効率化を図る必要がある。経費削減のため水道事業に従事する人数を削減してきたが、今後は技術の承継、人材の育成をどうするのか考慮する必要がある。</t>
    <rPh sb="17" eb="19">
      <t>コンゴ</t>
    </rPh>
    <rPh sb="42" eb="44">
      <t>キカイ</t>
    </rPh>
    <rPh sb="44" eb="46">
      <t>デンキ</t>
    </rPh>
    <rPh sb="46" eb="48">
      <t>カンケイ</t>
    </rPh>
    <rPh sb="56" eb="57">
      <t>モト</t>
    </rPh>
    <rPh sb="59" eb="62">
      <t>ケイカクテキ</t>
    </rPh>
    <rPh sb="63" eb="65">
      <t>コウシン</t>
    </rPh>
    <rPh sb="67" eb="69">
      <t>アンテイ</t>
    </rPh>
    <rPh sb="69" eb="71">
      <t>キョウキュウ</t>
    </rPh>
    <rPh sb="72" eb="74">
      <t>アンテイ</t>
    </rPh>
    <rPh sb="74" eb="76">
      <t>ケイエイ</t>
    </rPh>
    <rPh sb="77" eb="78">
      <t>ハカ</t>
    </rPh>
    <rPh sb="80" eb="82">
      <t>シセツ</t>
    </rPh>
    <rPh sb="82" eb="84">
      <t>ハイスイ</t>
    </rPh>
    <rPh sb="84" eb="86">
      <t>ケイトウ</t>
    </rPh>
    <rPh sb="107" eb="108">
      <t>トウ</t>
    </rPh>
    <rPh sb="109" eb="111">
      <t>ケントウ</t>
    </rPh>
    <phoneticPr fontId="4"/>
  </si>
  <si>
    <t>①有形固定資産減価償却率　他団体と比較して償却資産が老朽化しているが、管路以外の施設の老朽化が進んでいるものである。老朽化した浄水場機械電気関係の更新は長寿命化計画に基づき、令和2年度から令和11年度にかけて行う②管路経年化率　経年化率が低いのは、管路更新を平成4年度～平成15年度にかけて集中的に行ってきたからである。この管路もいずれ老朽化するため、計画的更新、スペックダウン等を検討し着実に行っていかねばならない。③管路更新率　過去に行っており、近年は比較的管路投資は少ない状況にある。</t>
    <rPh sb="21" eb="23">
      <t>ショウキャク</t>
    </rPh>
    <rPh sb="87" eb="89">
      <t>レイワ</t>
    </rPh>
    <rPh sb="90" eb="92">
      <t>ネンド</t>
    </rPh>
    <rPh sb="94" eb="96">
      <t>レイワ</t>
    </rPh>
    <rPh sb="98" eb="100">
      <t>ネンド</t>
    </rPh>
    <rPh sb="104" eb="105">
      <t>オコナ</t>
    </rPh>
    <rPh sb="133" eb="134">
      <t>ド</t>
    </rPh>
    <rPh sb="135" eb="137">
      <t>ヘイセイ</t>
    </rPh>
    <rPh sb="140" eb="141">
      <t>ド</t>
    </rPh>
    <rPh sb="162" eb="164">
      <t>カンロ</t>
    </rPh>
    <rPh sb="168" eb="171">
      <t>ロウキュウカ</t>
    </rPh>
    <rPh sb="176" eb="178">
      <t>ケイカク</t>
    </rPh>
    <rPh sb="178" eb="179">
      <t>テキ</t>
    </rPh>
    <rPh sb="179" eb="181">
      <t>コウシン</t>
    </rPh>
    <rPh sb="189" eb="190">
      <t>トウ</t>
    </rPh>
    <rPh sb="191" eb="19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</si>
</sst>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3.99</c:v>
                </c:pt>
                <c:pt idx="1">
                  <c:v>0.1</c:v>
                </c:pt>
                <c:pt idx="2">
                  <c:v>0.1</c:v>
                </c:pt>
                <c:pt idx="3">
                  <c:v>0.24</c:v>
                </c:pt>
                <c:pt idx="4">
                  <c:v>0.1</c:v>
                </c:pt>
              </c:numCache>
            </c:numRef>
          </c:val>
          <c:extLst>
            <c:ext xmlns:c16="http://schemas.microsoft.com/office/drawing/2014/chart" uri="{C3380CC4-5D6E-409C-BE32-E72D297353CC}">
              <c16:uniqueId val="{00000000-8003-4FF3-9EF6-0BFD77845B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8003-4FF3-9EF6-0BFD77845B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40.36</c:v>
                </c:pt>
                <c:pt idx="1">
                  <c:v>40.950000000000003</c:v>
                </c:pt>
                <c:pt idx="2">
                  <c:v>41</c:v>
                </c:pt>
                <c:pt idx="3">
                  <c:v>41.12</c:v>
                </c:pt>
                <c:pt idx="4">
                  <c:v>40.29</c:v>
                </c:pt>
              </c:numCache>
            </c:numRef>
          </c:val>
          <c:extLst>
            <c:ext xmlns:c16="http://schemas.microsoft.com/office/drawing/2014/chart" uri="{C3380CC4-5D6E-409C-BE32-E72D297353CC}">
              <c16:uniqueId val="{00000000-060B-451C-9CA1-8D97E9573B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060B-451C-9CA1-8D97E9573B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95.07</c:v>
                </c:pt>
                <c:pt idx="1">
                  <c:v>94.53</c:v>
                </c:pt>
                <c:pt idx="2">
                  <c:v>94.08</c:v>
                </c:pt>
                <c:pt idx="3">
                  <c:v>93.94</c:v>
                </c:pt>
                <c:pt idx="4">
                  <c:v>91.55</c:v>
                </c:pt>
              </c:numCache>
            </c:numRef>
          </c:val>
          <c:extLst>
            <c:ext xmlns:c16="http://schemas.microsoft.com/office/drawing/2014/chart" uri="{C3380CC4-5D6E-409C-BE32-E72D297353CC}">
              <c16:uniqueId val="{00000000-58BD-4864-900A-B53BE17674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58BD-4864-900A-B53BE17674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117.21</c:v>
                </c:pt>
                <c:pt idx="1">
                  <c:v>115.34</c:v>
                </c:pt>
                <c:pt idx="2">
                  <c:v>117.87</c:v>
                </c:pt>
                <c:pt idx="3">
                  <c:v>112.96</c:v>
                </c:pt>
                <c:pt idx="4">
                  <c:v>112.87</c:v>
                </c:pt>
              </c:numCache>
            </c:numRef>
          </c:val>
          <c:extLst>
            <c:ext xmlns:c16="http://schemas.microsoft.com/office/drawing/2014/chart" uri="{C3380CC4-5D6E-409C-BE32-E72D297353CC}">
              <c16:uniqueId val="{00000000-7F17-4B73-BE4C-C07DFE308C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7F17-4B73-BE4C-C07DFE308C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53.73</c:v>
                </c:pt>
                <c:pt idx="1">
                  <c:v>55.44</c:v>
                </c:pt>
                <c:pt idx="2">
                  <c:v>57.06</c:v>
                </c:pt>
                <c:pt idx="3">
                  <c:v>58.37</c:v>
                </c:pt>
                <c:pt idx="4">
                  <c:v>59.71</c:v>
                </c:pt>
              </c:numCache>
            </c:numRef>
          </c:val>
          <c:extLst>
            <c:ext xmlns:c16="http://schemas.microsoft.com/office/drawing/2014/chart" uri="{C3380CC4-5D6E-409C-BE32-E72D297353CC}">
              <c16:uniqueId val="{00000000-BC55-487D-9879-72B060D064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BC55-487D-9879-72B060D064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5.97</c:v>
                </c:pt>
                <c:pt idx="2">
                  <c:v>7.36</c:v>
                </c:pt>
                <c:pt idx="3">
                  <c:v>7.19</c:v>
                </c:pt>
                <c:pt idx="4">
                  <c:v>7.61</c:v>
                </c:pt>
              </c:numCache>
            </c:numRef>
          </c:val>
          <c:extLst>
            <c:ext xmlns:c16="http://schemas.microsoft.com/office/drawing/2014/chart" uri="{C3380CC4-5D6E-409C-BE32-E72D297353CC}">
              <c16:uniqueId val="{00000000-1123-458C-AE94-CF7D56ACA5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1123-458C-AE94-CF7D56ACA5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77-45D5-9830-0C42302BE3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7477-45D5-9830-0C42302BE3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520.27</c:v>
                </c:pt>
                <c:pt idx="1">
                  <c:v>575.65</c:v>
                </c:pt>
                <c:pt idx="2">
                  <c:v>573.91999999999996</c:v>
                </c:pt>
                <c:pt idx="3">
                  <c:v>550.57000000000005</c:v>
                </c:pt>
                <c:pt idx="4">
                  <c:v>522.11</c:v>
                </c:pt>
              </c:numCache>
            </c:numRef>
          </c:val>
          <c:extLst>
            <c:ext xmlns:c16="http://schemas.microsoft.com/office/drawing/2014/chart" uri="{C3380CC4-5D6E-409C-BE32-E72D297353CC}">
              <c16:uniqueId val="{00000000-6CE7-4E47-899E-1B3C760B66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6CE7-4E47-899E-1B3C760B66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316.3</c:v>
                </c:pt>
                <c:pt idx="1">
                  <c:v>286.51</c:v>
                </c:pt>
                <c:pt idx="2">
                  <c:v>260.39</c:v>
                </c:pt>
                <c:pt idx="3">
                  <c:v>232.9</c:v>
                </c:pt>
                <c:pt idx="4">
                  <c:v>212.06</c:v>
                </c:pt>
              </c:numCache>
            </c:numRef>
          </c:val>
          <c:extLst>
            <c:ext xmlns:c16="http://schemas.microsoft.com/office/drawing/2014/chart" uri="{C3380CC4-5D6E-409C-BE32-E72D297353CC}">
              <c16:uniqueId val="{00000000-A36E-4289-9452-DC24DAE292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A36E-4289-9452-DC24DAE292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112.27</c:v>
                </c:pt>
                <c:pt idx="1">
                  <c:v>110.06</c:v>
                </c:pt>
                <c:pt idx="2">
                  <c:v>113.24</c:v>
                </c:pt>
                <c:pt idx="3">
                  <c:v>107.47</c:v>
                </c:pt>
                <c:pt idx="4">
                  <c:v>106.23</c:v>
                </c:pt>
              </c:numCache>
            </c:numRef>
          </c:val>
          <c:extLst>
            <c:ext xmlns:c16="http://schemas.microsoft.com/office/drawing/2014/chart" uri="{C3380CC4-5D6E-409C-BE32-E72D297353CC}">
              <c16:uniqueId val="{00000000-478B-4F54-ABB9-D897E76F9D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478B-4F54-ABB9-D897E76F9D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179.15</c:v>
                </c:pt>
                <c:pt idx="1">
                  <c:v>182.58</c:v>
                </c:pt>
                <c:pt idx="2">
                  <c:v>177.91</c:v>
                </c:pt>
                <c:pt idx="3">
                  <c:v>187.54</c:v>
                </c:pt>
                <c:pt idx="4">
                  <c:v>191.6</c:v>
                </c:pt>
              </c:numCache>
            </c:numRef>
          </c:val>
          <c:extLst>
            <c:ext xmlns:c16="http://schemas.microsoft.com/office/drawing/2014/chart" uri="{C3380CC4-5D6E-409C-BE32-E72D297353CC}">
              <c16:uniqueId val="{00000000-5402-4F21-91BE-F704E17DE3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5402-4F21-91BE-F704E17DE3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白鷹町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13543</v>
      </c>
      <c r="AM8" s="71"/>
      <c r="AN8" s="71"/>
      <c r="AO8" s="71"/>
      <c r="AP8" s="71"/>
      <c r="AQ8" s="71"/>
      <c r="AR8" s="71"/>
      <c r="AS8" s="71"/>
      <c r="AT8" s="67">
        <f>データ!$S$6</f>
        <v>157.71</v>
      </c>
      <c r="AU8" s="68"/>
      <c r="AV8" s="68"/>
      <c r="AW8" s="68"/>
      <c r="AX8" s="68"/>
      <c r="AY8" s="68"/>
      <c r="AZ8" s="68"/>
      <c r="BA8" s="68"/>
      <c r="BB8" s="70">
        <f>データ!$T$6</f>
        <v>85.87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79.05</v>
      </c>
      <c r="J10" s="68"/>
      <c r="K10" s="68"/>
      <c r="L10" s="68"/>
      <c r="M10" s="68"/>
      <c r="N10" s="68"/>
      <c r="O10" s="69"/>
      <c r="P10" s="70">
        <f>データ!$P$6</f>
        <v>97.88</v>
      </c>
      <c r="Q10" s="70"/>
      <c r="R10" s="70"/>
      <c r="S10" s="70"/>
      <c r="T10" s="70"/>
      <c r="U10" s="70"/>
      <c r="V10" s="70"/>
      <c r="W10" s="71">
        <f>データ!$Q$6</f>
        <v>4180</v>
      </c>
      <c r="X10" s="71"/>
      <c r="Y10" s="71"/>
      <c r="Z10" s="71"/>
      <c r="AA10" s="71"/>
      <c r="AB10" s="71"/>
      <c r="AC10" s="71"/>
      <c r="AD10" s="2"/>
      <c r="AE10" s="2"/>
      <c r="AF10" s="2"/>
      <c r="AG10" s="2"/>
      <c r="AH10" s="4"/>
      <c r="AI10" s="4"/>
      <c r="AJ10" s="4"/>
      <c r="AK10" s="4"/>
      <c r="AL10" s="71">
        <f>データ!$U$6</f>
        <v>13137</v>
      </c>
      <c r="AM10" s="71"/>
      <c r="AN10" s="71"/>
      <c r="AO10" s="71"/>
      <c r="AP10" s="71"/>
      <c r="AQ10" s="71"/>
      <c r="AR10" s="71"/>
      <c r="AS10" s="71"/>
      <c r="AT10" s="67">
        <f>データ!$V$6</f>
        <v>48.2</v>
      </c>
      <c r="AU10" s="68"/>
      <c r="AV10" s="68"/>
      <c r="AW10" s="68"/>
      <c r="AX10" s="68"/>
      <c r="AY10" s="68"/>
      <c r="AZ10" s="68"/>
      <c r="BA10" s="68"/>
      <c r="BB10" s="70">
        <f>データ!$W$6</f>
        <v>272.55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HwIs5Egne3dB1BnSVci+rhtvcoV7SDHX+SQf354/a5UWWMON4PGlCJnzBYQfxUZbnbRaQj55jcpDfiQptzU6Q==" saltValue="DDGK7MvkAbGfWopv4eEz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64025</v>
      </c>
      <c r="D6" s="34">
        <f t="shared" si="3"/>
        <v>46</v>
      </c>
      <c r="E6" s="34">
        <f t="shared" si="3"/>
        <v>1</v>
      </c>
      <c r="F6" s="34">
        <f t="shared" si="3"/>
        <v>0</v>
      </c>
      <c r="G6" s="34">
        <f t="shared" si="3"/>
        <v>1</v>
      </c>
      <c r="H6" s="34" t="str">
        <f t="shared" si="3"/>
        <v>山形県　白鷹町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79.05</v>
      </c>
      <c r="P6" s="35">
        <f t="shared" si="3"/>
        <v>97.88</v>
      </c>
      <c r="Q6" s="35">
        <f t="shared" si="3"/>
        <v>4180</v>
      </c>
      <c r="R6" s="35">
        <f t="shared" si="3"/>
        <v>13543</v>
      </c>
      <c r="S6" s="35">
        <f t="shared" si="3"/>
        <v>157.71</v>
      </c>
      <c r="T6" s="35">
        <f t="shared" si="3"/>
        <v>85.87</v>
      </c>
      <c r="U6" s="35">
        <f t="shared" si="3"/>
        <v>13137</v>
      </c>
      <c r="V6" s="35">
        <f t="shared" si="3"/>
        <v>48.2</v>
      </c>
      <c r="W6" s="35">
        <f t="shared" si="3"/>
        <v>272.55</v>
      </c>
      <c r="X6" s="36">
        <f>IF(X7="",NA(),X7)</f>
        <v>117.21</v>
      </c>
      <c r="Y6" s="36">
        <f t="shared" ref="Y6:AG6" si="4">IF(Y7="",NA(),Y7)</f>
        <v>115.34</v>
      </c>
      <c r="Z6" s="36">
        <f t="shared" si="4"/>
        <v>117.87</v>
      </c>
      <c r="AA6" s="36">
        <f t="shared" si="4"/>
        <v>112.96</v>
      </c>
      <c r="AB6" s="36">
        <f t="shared" si="4"/>
        <v>112.87</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520.27</v>
      </c>
      <c r="AU6" s="36">
        <f t="shared" ref="AU6:BC6" si="6">IF(AU7="",NA(),AU7)</f>
        <v>575.65</v>
      </c>
      <c r="AV6" s="36">
        <f t="shared" si="6"/>
        <v>573.91999999999996</v>
      </c>
      <c r="AW6" s="36">
        <f t="shared" si="6"/>
        <v>550.57000000000005</v>
      </c>
      <c r="AX6" s="36">
        <f t="shared" si="6"/>
        <v>522.11</v>
      </c>
      <c r="AY6" s="36">
        <f t="shared" si="6"/>
        <v>398.29</v>
      </c>
      <c r="AZ6" s="36">
        <f t="shared" si="6"/>
        <v>388.67</v>
      </c>
      <c r="BA6" s="36">
        <f t="shared" si="6"/>
        <v>355.27</v>
      </c>
      <c r="BB6" s="36">
        <f t="shared" si="6"/>
        <v>359.7</v>
      </c>
      <c r="BC6" s="36">
        <f t="shared" si="6"/>
        <v>362.93</v>
      </c>
      <c r="BD6" s="35" t="str">
        <f>IF(BD7="","",IF(BD7="-","【-】","【"&amp;SUBSTITUTE(TEXT(BD7,"#,##0.00"),"-","△")&amp;"】"))</f>
        <v>【264.97】</v>
      </c>
      <c r="BE6" s="36">
        <f>IF(BE7="",NA(),BE7)</f>
        <v>316.3</v>
      </c>
      <c r="BF6" s="36">
        <f t="shared" ref="BF6:BN6" si="7">IF(BF7="",NA(),BF7)</f>
        <v>286.51</v>
      </c>
      <c r="BG6" s="36">
        <f t="shared" si="7"/>
        <v>260.39</v>
      </c>
      <c r="BH6" s="36">
        <f t="shared" si="7"/>
        <v>232.9</v>
      </c>
      <c r="BI6" s="36">
        <f t="shared" si="7"/>
        <v>212.06</v>
      </c>
      <c r="BJ6" s="36">
        <f t="shared" si="7"/>
        <v>431</v>
      </c>
      <c r="BK6" s="36">
        <f t="shared" si="7"/>
        <v>422.5</v>
      </c>
      <c r="BL6" s="36">
        <f t="shared" si="7"/>
        <v>458.27</v>
      </c>
      <c r="BM6" s="36">
        <f t="shared" si="7"/>
        <v>447.01</v>
      </c>
      <c r="BN6" s="36">
        <f t="shared" si="7"/>
        <v>439.05</v>
      </c>
      <c r="BO6" s="35" t="str">
        <f>IF(BO7="","",IF(BO7="-","【-】","【"&amp;SUBSTITUTE(TEXT(BO7,"#,##0.00"),"-","△")&amp;"】"))</f>
        <v>【266.61】</v>
      </c>
      <c r="BP6" s="36">
        <f>IF(BP7="",NA(),BP7)</f>
        <v>112.27</v>
      </c>
      <c r="BQ6" s="36">
        <f t="shared" ref="BQ6:BY6" si="8">IF(BQ7="",NA(),BQ7)</f>
        <v>110.06</v>
      </c>
      <c r="BR6" s="36">
        <f t="shared" si="8"/>
        <v>113.24</v>
      </c>
      <c r="BS6" s="36">
        <f t="shared" si="8"/>
        <v>107.47</v>
      </c>
      <c r="BT6" s="36">
        <f t="shared" si="8"/>
        <v>106.23</v>
      </c>
      <c r="BU6" s="36">
        <f t="shared" si="8"/>
        <v>100.82</v>
      </c>
      <c r="BV6" s="36">
        <f t="shared" si="8"/>
        <v>101.64</v>
      </c>
      <c r="BW6" s="36">
        <f t="shared" si="8"/>
        <v>96.77</v>
      </c>
      <c r="BX6" s="36">
        <f t="shared" si="8"/>
        <v>95.81</v>
      </c>
      <c r="BY6" s="36">
        <f t="shared" si="8"/>
        <v>95.26</v>
      </c>
      <c r="BZ6" s="35" t="str">
        <f>IF(BZ7="","",IF(BZ7="-","【-】","【"&amp;SUBSTITUTE(TEXT(BZ7,"#,##0.00"),"-","△")&amp;"】"))</f>
        <v>【103.24】</v>
      </c>
      <c r="CA6" s="36">
        <f>IF(CA7="",NA(),CA7)</f>
        <v>179.15</v>
      </c>
      <c r="CB6" s="36">
        <f t="shared" ref="CB6:CJ6" si="9">IF(CB7="",NA(),CB7)</f>
        <v>182.58</v>
      </c>
      <c r="CC6" s="36">
        <f t="shared" si="9"/>
        <v>177.91</v>
      </c>
      <c r="CD6" s="36">
        <f t="shared" si="9"/>
        <v>187.54</v>
      </c>
      <c r="CE6" s="36">
        <f t="shared" si="9"/>
        <v>191.6</v>
      </c>
      <c r="CF6" s="36">
        <f t="shared" si="9"/>
        <v>179.55</v>
      </c>
      <c r="CG6" s="36">
        <f t="shared" si="9"/>
        <v>179.16</v>
      </c>
      <c r="CH6" s="36">
        <f t="shared" si="9"/>
        <v>187.18</v>
      </c>
      <c r="CI6" s="36">
        <f t="shared" si="9"/>
        <v>189.58</v>
      </c>
      <c r="CJ6" s="36">
        <f t="shared" si="9"/>
        <v>192.82</v>
      </c>
      <c r="CK6" s="35" t="str">
        <f>IF(CK7="","",IF(CK7="-","【-】","【"&amp;SUBSTITUTE(TEXT(CK7,"#,##0.00"),"-","△")&amp;"】"))</f>
        <v>【168.38】</v>
      </c>
      <c r="CL6" s="36">
        <f>IF(CL7="",NA(),CL7)</f>
        <v>40.36</v>
      </c>
      <c r="CM6" s="36">
        <f t="shared" ref="CM6:CU6" si="10">IF(CM7="",NA(),CM7)</f>
        <v>40.950000000000003</v>
      </c>
      <c r="CN6" s="36">
        <f t="shared" si="10"/>
        <v>41</v>
      </c>
      <c r="CO6" s="36">
        <f t="shared" si="10"/>
        <v>41.12</v>
      </c>
      <c r="CP6" s="36">
        <f t="shared" si="10"/>
        <v>40.29</v>
      </c>
      <c r="CQ6" s="36">
        <f t="shared" si="10"/>
        <v>53.52</v>
      </c>
      <c r="CR6" s="36">
        <f t="shared" si="10"/>
        <v>54.24</v>
      </c>
      <c r="CS6" s="36">
        <f t="shared" si="10"/>
        <v>55.88</v>
      </c>
      <c r="CT6" s="36">
        <f t="shared" si="10"/>
        <v>55.22</v>
      </c>
      <c r="CU6" s="36">
        <f t="shared" si="10"/>
        <v>54.05</v>
      </c>
      <c r="CV6" s="35" t="str">
        <f>IF(CV7="","",IF(CV7="-","【-】","【"&amp;SUBSTITUTE(TEXT(CV7,"#,##0.00"),"-","△")&amp;"】"))</f>
        <v>【60.00】</v>
      </c>
      <c r="CW6" s="36">
        <f>IF(CW7="",NA(),CW7)</f>
        <v>95.07</v>
      </c>
      <c r="CX6" s="36">
        <f t="shared" ref="CX6:DF6" si="11">IF(CX7="",NA(),CX7)</f>
        <v>94.53</v>
      </c>
      <c r="CY6" s="36">
        <f t="shared" si="11"/>
        <v>94.08</v>
      </c>
      <c r="CZ6" s="36">
        <f t="shared" si="11"/>
        <v>93.94</v>
      </c>
      <c r="DA6" s="36">
        <f t="shared" si="11"/>
        <v>91.55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53.73</v>
      </c>
      <c r="DI6" s="36">
        <f t="shared" ref="DI6:DQ6" si="12">IF(DI7="",NA(),DI7)</f>
        <v>55.44</v>
      </c>
      <c r="DJ6" s="36">
        <f t="shared" si="12"/>
        <v>57.06</v>
      </c>
      <c r="DK6" s="36">
        <f t="shared" si="12"/>
        <v>58.37</v>
      </c>
      <c r="DL6" s="36">
        <f t="shared" si="12"/>
        <v>59.71</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6">
        <f t="shared" ref="DT6:EB6" si="13">IF(DT7="",NA(),DT7)</f>
        <v>5.97</v>
      </c>
      <c r="DU6" s="36">
        <f t="shared" si="13"/>
        <v>7.36</v>
      </c>
      <c r="DV6" s="36">
        <f t="shared" si="13"/>
        <v>7.19</v>
      </c>
      <c r="DW6" s="36">
        <f t="shared" si="13"/>
        <v>7.61</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3.99</v>
      </c>
      <c r="EE6" s="36">
        <f t="shared" ref="EE6:EM6" si="14">IF(EE7="",NA(),EE7)</f>
        <v>0.1</v>
      </c>
      <c r="EF6" s="36">
        <f t="shared" si="14"/>
        <v>0.1</v>
      </c>
      <c r="EG6" s="36">
        <f t="shared" si="14"/>
        <v>0.24</v>
      </c>
      <c r="EH6" s="36">
        <f t="shared" si="14"/>
        <v>0.1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64025</v>
      </c>
      <c r="D7" s="38">
        <v>46</v>
      </c>
      <c r="E7" s="38">
        <v>1</v>
      </c>
      <c r="F7" s="38">
        <v>0</v>
      </c>
      <c r="G7" s="38">
        <v>1</v>
      </c>
      <c r="H7" s="38" t="s">
        <v>92</v>
      </c>
      <c r="I7" s="38" t="s">
        <v>93</v>
      </c>
      <c r="J7" s="38" t="s">
        <v>94</v>
      </c>
      <c r="K7" s="38" t="s">
        <v>95</v>
      </c>
      <c r="L7" s="38" t="s">
        <v>96</v>
      </c>
      <c r="M7" s="38" t="s">
        <v>97</v>
      </c>
      <c r="N7" s="39" t="s">
        <v>98</v>
      </c>
      <c r="O7" s="39">
        <v>79.05</v>
      </c>
      <c r="P7" s="39">
        <v>97.88</v>
      </c>
      <c r="Q7" s="39">
        <v>4180</v>
      </c>
      <c r="R7" s="39">
        <v>13543</v>
      </c>
      <c r="S7" s="39">
        <v>157.71</v>
      </c>
      <c r="T7" s="39">
        <v>85.87</v>
      </c>
      <c r="U7" s="39">
        <v>13137</v>
      </c>
      <c r="V7" s="39">
        <v>48.2</v>
      </c>
      <c r="W7" s="39">
        <v>272.55</v>
      </c>
      <c r="X7" s="39">
        <v>117.21</v>
      </c>
      <c r="Y7" s="39">
        <v>115.34</v>
      </c>
      <c r="Z7" s="39">
        <v>117.87</v>
      </c>
      <c r="AA7" s="39">
        <v>112.96</v>
      </c>
      <c r="AB7" s="39">
        <v>112.87</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520.27</v>
      </c>
      <c r="AU7" s="39">
        <v>575.65</v>
      </c>
      <c r="AV7" s="39">
        <v>573.91999999999996</v>
      </c>
      <c r="AW7" s="39">
        <v>550.57000000000005</v>
      </c>
      <c r="AX7" s="39">
        <v>522.11</v>
      </c>
      <c r="AY7" s="39">
        <v>398.29</v>
      </c>
      <c r="AZ7" s="39">
        <v>388.67</v>
      </c>
      <c r="BA7" s="39">
        <v>355.27</v>
      </c>
      <c r="BB7" s="39">
        <v>359.7</v>
      </c>
      <c r="BC7" s="39">
        <v>362.93</v>
      </c>
      <c r="BD7" s="39">
        <v>264.97000000000003</v>
      </c>
      <c r="BE7" s="39">
        <v>316.3</v>
      </c>
      <c r="BF7" s="39">
        <v>286.51</v>
      </c>
      <c r="BG7" s="39">
        <v>260.39</v>
      </c>
      <c r="BH7" s="39">
        <v>232.9</v>
      </c>
      <c r="BI7" s="39">
        <v>212.06</v>
      </c>
      <c r="BJ7" s="39">
        <v>431</v>
      </c>
      <c r="BK7" s="39">
        <v>422.5</v>
      </c>
      <c r="BL7" s="39">
        <v>458.27</v>
      </c>
      <c r="BM7" s="39">
        <v>447.01</v>
      </c>
      <c r="BN7" s="39">
        <v>439.05</v>
      </c>
      <c r="BO7" s="39">
        <v>266.61</v>
      </c>
      <c r="BP7" s="39">
        <v>112.27</v>
      </c>
      <c r="BQ7" s="39">
        <v>110.06</v>
      </c>
      <c r="BR7" s="39">
        <v>113.24</v>
      </c>
      <c r="BS7" s="39">
        <v>107.47</v>
      </c>
      <c r="BT7" s="39">
        <v>106.23</v>
      </c>
      <c r="BU7" s="39">
        <v>100.82</v>
      </c>
      <c r="BV7" s="39">
        <v>101.64</v>
      </c>
      <c r="BW7" s="39">
        <v>96.77</v>
      </c>
      <c r="BX7" s="39">
        <v>95.81</v>
      </c>
      <c r="BY7" s="39">
        <v>95.26</v>
      </c>
      <c r="BZ7" s="39">
        <v>103.24</v>
      </c>
      <c r="CA7" s="39">
        <v>179.15</v>
      </c>
      <c r="CB7" s="39">
        <v>182.58</v>
      </c>
      <c r="CC7" s="39">
        <v>177.91</v>
      </c>
      <c r="CD7" s="39">
        <v>187.54</v>
      </c>
      <c r="CE7" s="39">
        <v>191.6</v>
      </c>
      <c r="CF7" s="39">
        <v>179.55</v>
      </c>
      <c r="CG7" s="39">
        <v>179.16</v>
      </c>
      <c r="CH7" s="39">
        <v>187.18</v>
      </c>
      <c r="CI7" s="39">
        <v>189.58</v>
      </c>
      <c r="CJ7" s="39">
        <v>192.82</v>
      </c>
      <c r="CK7" s="39">
        <v>168.38</v>
      </c>
      <c r="CL7" s="39">
        <v>40.36</v>
      </c>
      <c r="CM7" s="39">
        <v>40.950000000000003</v>
      </c>
      <c r="CN7" s="39">
        <v>41</v>
      </c>
      <c r="CO7" s="39">
        <v>41.12</v>
      </c>
      <c r="CP7" s="39">
        <v>40.29</v>
      </c>
      <c r="CQ7" s="39">
        <v>53.52</v>
      </c>
      <c r="CR7" s="39">
        <v>54.24</v>
      </c>
      <c r="CS7" s="39">
        <v>55.88</v>
      </c>
      <c r="CT7" s="39">
        <v>55.22</v>
      </c>
      <c r="CU7" s="39">
        <v>54.05</v>
      </c>
      <c r="CV7" s="39">
        <v>60</v>
      </c>
      <c r="CW7" s="39">
        <v>95.07</v>
      </c>
      <c r="CX7" s="39">
        <v>94.53</v>
      </c>
      <c r="CY7" s="39">
        <v>94.08</v>
      </c>
      <c r="CZ7" s="39">
        <v>93.94</v>
      </c>
      <c r="DA7" s="39">
        <v>91.55</v>
      </c>
      <c r="DB7" s="39">
        <v>81.459999999999994</v>
      </c>
      <c r="DC7" s="39">
        <v>81.680000000000007</v>
      </c>
      <c r="DD7" s="39">
        <v>80.989999999999995</v>
      </c>
      <c r="DE7" s="39">
        <v>80.930000000000007</v>
      </c>
      <c r="DF7" s="39">
        <v>80.510000000000005</v>
      </c>
      <c r="DG7" s="39">
        <v>89.8</v>
      </c>
      <c r="DH7" s="39">
        <v>53.73</v>
      </c>
      <c r="DI7" s="39">
        <v>55.44</v>
      </c>
      <c r="DJ7" s="39">
        <v>57.06</v>
      </c>
      <c r="DK7" s="39">
        <v>58.37</v>
      </c>
      <c r="DL7" s="39">
        <v>59.71</v>
      </c>
      <c r="DM7" s="39">
        <v>47.7</v>
      </c>
      <c r="DN7" s="39">
        <v>48.14</v>
      </c>
      <c r="DO7" s="39">
        <v>46.61</v>
      </c>
      <c r="DP7" s="39">
        <v>47.97</v>
      </c>
      <c r="DQ7" s="39">
        <v>49.12</v>
      </c>
      <c r="DR7" s="39">
        <v>49.59</v>
      </c>
      <c r="DS7" s="39">
        <v>0</v>
      </c>
      <c r="DT7" s="39">
        <v>5.97</v>
      </c>
      <c r="DU7" s="39">
        <v>7.36</v>
      </c>
      <c r="DV7" s="39">
        <v>7.19</v>
      </c>
      <c r="DW7" s="39">
        <v>7.61</v>
      </c>
      <c r="DX7" s="39">
        <v>7.26</v>
      </c>
      <c r="DY7" s="39">
        <v>11.13</v>
      </c>
      <c r="DZ7" s="39">
        <v>10.84</v>
      </c>
      <c r="EA7" s="39">
        <v>15.33</v>
      </c>
      <c r="EB7" s="39">
        <v>16.760000000000002</v>
      </c>
      <c r="EC7" s="39">
        <v>19.440000000000001</v>
      </c>
      <c r="ED7" s="39">
        <v>3.99</v>
      </c>
      <c r="EE7" s="39">
        <v>0.1</v>
      </c>
      <c r="EF7" s="39">
        <v>0.1</v>
      </c>
      <c r="EG7" s="39">
        <v>0.24</v>
      </c>
      <c r="EH7" s="39">
        <v>0.1</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眞澄</cp:lastModifiedBy>
  <cp:lastPrinted>2021-01-22T01:03:14Z</cp:lastPrinted>
  <dcterms:created xsi:type="dcterms:W3CDTF">2020-12-04T02:04:02Z</dcterms:created>
  <dcterms:modified xsi:type="dcterms:W3CDTF">2021-02-03T07:00:34Z</dcterms:modified>
  <cp:category/>
</cp:coreProperties>
</file>