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161\Desktop\経営比較分析表\【経営比較分析表】2019_064262_47_1718\"/>
    </mc:Choice>
  </mc:AlternateContent>
  <workbookProtection workbookAlgorithmName="SHA-512" workbookHashValue="SPRhPhcKoJ4S81KlbeP5DiCtEPiMMf6ymj8bpkPo3nRkfLJvTrmjehk5XjEc6xlU7avGwNkNNPx5sIKBra3k8w==" workbookSaltValue="NBbcoOmT2NAM7Jdy9Kn4rA=="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AT10" i="4" s="1"/>
  <c r="V6" i="5"/>
  <c r="U6" i="5"/>
  <c r="BB8" i="4" s="1"/>
  <c r="T6" i="5"/>
  <c r="S6" i="5"/>
  <c r="AL8" i="4" s="1"/>
  <c r="R6" i="5"/>
  <c r="Q6" i="5"/>
  <c r="W10" i="4" s="1"/>
  <c r="P6" i="5"/>
  <c r="O6" i="5"/>
  <c r="I10" i="4" s="1"/>
  <c r="N6" i="5"/>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BB10" i="4"/>
  <c r="AL10" i="4"/>
  <c r="AD10" i="4"/>
  <c r="P10" i="4"/>
  <c r="B10" i="4"/>
  <c r="AT8" i="4"/>
  <c r="AD8" i="4"/>
  <c r="I8" i="4"/>
  <c r="B8" i="4"/>
</calcChain>
</file>

<file path=xl/sharedStrings.xml><?xml version="1.0" encoding="utf-8"?>
<sst xmlns="http://schemas.openxmlformats.org/spreadsheetml/2006/main" count="236" uniqueCount="121">
  <si>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</si>
  <si>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</si>
  <si>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</si>
  <si>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</si>
  <si>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</si>
  <si>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</si>
  <si>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</si>
  <si>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</si>
  <si>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</si>
  <si>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</si>
  <si>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</si>
  <si>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</si>
  <si>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</si>
  <si>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</si>
  <si>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</si>
  <si>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</si>
  <si>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</si>
  <si>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</si>
  <si>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</si>
  <si>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</si>
  <si>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</si>
  <si>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</si>
  <si>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</si>
  <si>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</si>
  <si>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</si>
  <si>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</si>
  <si>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</si>
  <si>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</si>
  <si>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</si>
  <si>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</si>
  <si>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</si>
  <si>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</si>
  <si>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</si>
  <si>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</si>
  <si>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</si>
  <si>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</si>
  <si>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</si>
  <si>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</si>
  <si>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</si>
  <si>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</si>
  <si>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</si>
  <si>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</si>
  <si>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</si>
  <si>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</si>
  <si>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</si>
  <si>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</si>
  <si>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</si>
  <si>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</si>
  <si>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</si>
  <si>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</si>
  <si>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</si>
  <si>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</si>
  <si>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</si>
  <si>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</si>
  <si>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</si>
  <si>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</si>
  <si>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</si>
  <si>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</si>
  <si>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</si>
  <si>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</si>
  <si>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</si>
  <si>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</si>
  <si>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</si>
  <si>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</si>
  <si>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</si>
  <si>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</si>
  <si>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</si>
  <si>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</si>
  <si>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</si>
  <si>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</si>
  <si>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</si>
  <si>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</si>
  <si>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</si>
  <si>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</si>
  <si>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</si>
  <si>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</si>
  <si>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</si>
  <si>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</si>
  <si>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</si>
  <si>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</si>
  <si>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</si>
  <si>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</si>
  <si>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</si>
  <si>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</si>
  <si>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</si>
  <si>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</si>
  <si>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</si>
  <si>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</si>
  <si>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</si>
  <si>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</si>
  <si>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</si>
  <si>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</si>
  <si>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</si>
  <si>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</si>
  <si>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</si>
  <si>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</si>
  <si>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</si>
  <si>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</si>
  <si>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</si>
  <si>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三川町</t>
  </si>
  <si>
    <t>法非適用</t>
  </si>
  <si>
    <t>下水道事業</t>
  </si>
  <si>
    <t>小規模集合排水処理</t>
  </si>
  <si>
    <t>I2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</si>
  <si>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</si>
  <si>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</si>
  <si>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</si>
  <si>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</si>
  <si>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</si>
  <si>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</si>
  <si>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</si>
  <si>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</si>
  <si>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</si>
  <si>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</si>
  <si>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</si>
  <si>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</si>
  <si>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</si>
  <si>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</si>
  <si>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xml:space="preserve"> ①は、本事業が公営企業法非適用のため、該当数値がありません。
 ②管渠老朽化率は、法定耐用年数を超えた管渠がないため、該当数値はありません。
 ③管渠改善率は、令和元年度末時点で汚水管渠の総延長は約１ｋｍありますが、法定耐用年数を超えた管渠がないため、０％となっています。
　平成１０年度より管渠の供用を開始しており、これまで管渠の点検・洗浄を３回（Ｈ１５、Ｈ２２、Ｒ元年度）行っています。今後も定期的に管渠の点検等を行い、老朽化対策を行います。</t>
    <rPh sb="81" eb="83">
      <t>レイワ</t>
    </rPh>
    <rPh sb="83" eb="84">
      <t>ゲン</t>
    </rPh>
    <rPh sb="185" eb="186">
      <t>ゲン</t>
    </rPh>
    <rPh sb="186" eb="188">
      <t>ネンド</t>
    </rPh>
    <rPh sb="208" eb="209">
      <t>ナド</t>
    </rPh>
    <phoneticPr fontId="4"/>
  </si>
  <si>
    <t xml:space="preserve"> 現在の経営状況は使用料収入だけでは賄いきれず、町の一般会計からの繰入金を充てて事業を運営をしています。
　公営企業として経営の健全化を図るため、平成２５年度に下水道料金等検討委員会を開催し、平成２７年４月より約８％引上げの料金改正を行いました。
　今後も、公営企業会計の法適用に向けて料金の適正化に向けた検討を行います。</t>
    <rPh sb="129" eb="131">
      <t>コウエイ</t>
    </rPh>
    <rPh sb="131" eb="133">
      <t>キギョウ</t>
    </rPh>
    <rPh sb="133" eb="135">
      <t>カイケイ</t>
    </rPh>
    <rPh sb="136" eb="137">
      <t>ホウ</t>
    </rPh>
    <rPh sb="137" eb="139">
      <t>テキヨウ</t>
    </rPh>
    <rPh sb="140" eb="141">
      <t>ム</t>
    </rPh>
    <rPh sb="143" eb="145">
      <t>リョウキン</t>
    </rPh>
    <rPh sb="146" eb="149">
      <t>テキセイカ</t>
    </rPh>
    <rPh sb="150" eb="151">
      <t>ム</t>
    </rPh>
    <rPh sb="153" eb="155">
      <t>ケントウ</t>
    </rPh>
    <phoneticPr fontId="4"/>
  </si>
  <si>
    <t>　①収益的収支比率は、維持管理費が減少傾向にあることから平成２８年度以降の収益的収支比率が増加傾向になっています。令和元年度に消費税増税に伴う料金改正を行ったことから、収益が改善しました。
 ②と③は、本事業が公営企業法非適用のため、該当数値はありません。　
 ④企業債残高対事業規模比率は、使用料収入に対する企業債残高の割合である。令和元年度は０％であるが、これは現在の地方債の償還財源である一般会計繰入金での負担を適用するものとして算定したためである。
 ⑤経費回収率は、類似団体平均値を上回っています。維持管理費など汚水処理に係る経費が減少するとこの率が上昇する要因になります。
 ⑥汚水処理原価は、類似団体平均値を下回っています。平成２９年度は、維持管理費が減少したため、汚水処理原価も減少しました。令和元年度は、前年度より維持管理費が減少したため、汚水処理原価も減少しました。
 ⑦施設利用率は、類似団体平均値を上回っています。
 ⑧水洗化率は、排水区域内に居住している世帯すべてが接続しているため１００％となっています。</t>
    <rPh sb="11" eb="13">
      <t>イジ</t>
    </rPh>
    <rPh sb="13" eb="16">
      <t>カンリヒ</t>
    </rPh>
    <rPh sb="17" eb="19">
      <t>ゲンショウ</t>
    </rPh>
    <rPh sb="19" eb="21">
      <t>ケイコウ</t>
    </rPh>
    <rPh sb="34" eb="36">
      <t>イコウ</t>
    </rPh>
    <rPh sb="45" eb="47">
      <t>ゾウカ</t>
    </rPh>
    <rPh sb="47" eb="49">
      <t>ケイコウ</t>
    </rPh>
    <rPh sb="57" eb="59">
      <t>レイワ</t>
    </rPh>
    <rPh sb="59" eb="60">
      <t>ゲン</t>
    </rPh>
    <rPh sb="60" eb="62">
      <t>ネンド</t>
    </rPh>
    <rPh sb="63" eb="65">
      <t>ショウヒ</t>
    </rPh>
    <rPh sb="65" eb="66">
      <t>ゼイ</t>
    </rPh>
    <rPh sb="66" eb="68">
      <t>ゾウゼイ</t>
    </rPh>
    <rPh sb="69" eb="70">
      <t>トモナ</t>
    </rPh>
    <rPh sb="71" eb="73">
      <t>リョウキン</t>
    </rPh>
    <rPh sb="73" eb="75">
      <t>カイセイ</t>
    </rPh>
    <rPh sb="76" eb="77">
      <t>オコナ</t>
    </rPh>
    <rPh sb="84" eb="86">
      <t>シュウエキ</t>
    </rPh>
    <rPh sb="87" eb="89">
      <t>カイゼン</t>
    </rPh>
    <rPh sb="146" eb="149">
      <t>シヨウリョウ</t>
    </rPh>
    <rPh sb="149" eb="151">
      <t>シュウニュウ</t>
    </rPh>
    <rPh sb="152" eb="153">
      <t>タイ</t>
    </rPh>
    <rPh sb="155" eb="157">
      <t>キギョウ</t>
    </rPh>
    <rPh sb="157" eb="158">
      <t>サイ</t>
    </rPh>
    <rPh sb="158" eb="160">
      <t>ザンダカ</t>
    </rPh>
    <rPh sb="161" eb="163">
      <t>ワリアイ</t>
    </rPh>
    <rPh sb="167" eb="169">
      <t>レイワ</t>
    </rPh>
    <rPh sb="169" eb="170">
      <t>ゲン</t>
    </rPh>
    <rPh sb="170" eb="172">
      <t>ネンド</t>
    </rPh>
    <rPh sb="183" eb="185">
      <t>ゲンザイ</t>
    </rPh>
    <rPh sb="186" eb="189">
      <t>チホウサイ</t>
    </rPh>
    <rPh sb="190" eb="192">
      <t>ショウカン</t>
    </rPh>
    <rPh sb="192" eb="194">
      <t>ザイゲン</t>
    </rPh>
    <rPh sb="197" eb="199">
      <t>イッパン</t>
    </rPh>
    <rPh sb="199" eb="201">
      <t>カイケイ</t>
    </rPh>
    <rPh sb="201" eb="203">
      <t>クリイレ</t>
    </rPh>
    <rPh sb="203" eb="204">
      <t>キン</t>
    </rPh>
    <rPh sb="206" eb="208">
      <t>フタン</t>
    </rPh>
    <rPh sb="209" eb="211">
      <t>テキヨウ</t>
    </rPh>
    <rPh sb="218" eb="220">
      <t>サンテイ</t>
    </rPh>
    <rPh sb="271" eb="273">
      <t>ゲンショウ</t>
    </rPh>
    <rPh sb="280" eb="282">
      <t>ジョウショウ</t>
    </rPh>
    <rPh sb="319" eb="321">
      <t>ヘイセイ</t>
    </rPh>
    <rPh sb="323" eb="325">
      <t>ネンド</t>
    </rPh>
    <rPh sb="327" eb="329">
      <t>イジ</t>
    </rPh>
    <rPh sb="329" eb="332">
      <t>カンリヒ</t>
    </rPh>
    <rPh sb="333" eb="335">
      <t>ゲンショウ</t>
    </rPh>
    <rPh sb="340" eb="342">
      <t>オスイ</t>
    </rPh>
    <rPh sb="342" eb="344">
      <t>ショリ</t>
    </rPh>
    <rPh sb="344" eb="346">
      <t>ゲンカ</t>
    </rPh>
    <rPh sb="347" eb="349">
      <t>ゲンショウ</t>
    </rPh>
    <rPh sb="354" eb="356">
      <t>レイワ</t>
    </rPh>
    <rPh sb="356" eb="357">
      <t>ゲン</t>
    </rPh>
    <rPh sb="357" eb="359">
      <t>ネンド</t>
    </rPh>
    <rPh sb="361" eb="364">
      <t>ゼンネンド</t>
    </rPh>
    <rPh sb="366" eb="368">
      <t>イジ</t>
    </rPh>
    <rPh sb="368" eb="371">
      <t>カンリヒ</t>
    </rPh>
    <rPh sb="372" eb="374">
      <t>ゲンショウ</t>
    </rPh>
    <rPh sb="379" eb="381">
      <t>オスイ</t>
    </rPh>
    <rPh sb="381" eb="383">
      <t>ショリ</t>
    </rPh>
    <rPh sb="383" eb="385">
      <t>ゲンカ</t>
    </rPh>
    <rPh sb="386" eb="388">
      <t>ゲンショウ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</si>
</sst>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8D4-4B95-883E-777DD4F695D0}"/>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formatCode="#,##0.00;&quot;△&quot;#,##0.00">
                  <c:v>0</c:v>
                </c:pt>
                <c:pt idx="1">
                  <c:v>0.01</c:v>
                </c:pt>
                <c:pt idx="2" formatCode="#,##0.00;&quot;△&quot;#,##0.00">
                  <c:v>0</c:v>
                </c:pt>
                <c:pt idx="3" formatCode="#,##0.00;&quot;△&quot;#,##0.00">
                  <c:v>0</c:v>
                </c:pt>
                <c:pt idx="4" formatCode="#,##0.00;&quot;△&quot;#,##0.00">
                  <c:v>0</c:v>
                </c:pt>
              </c:numCache>
            </c:numRef>
          </c:val>
          <c:smooth val="0"/>
          <c:extLst>
            <c:ext xmlns:c16="http://schemas.microsoft.com/office/drawing/2014/chart" uri="{C3380CC4-5D6E-409C-BE32-E72D297353CC}">
              <c16:uniqueId val="{00000001-C8D4-4B95-883E-777DD4F695D0}"/>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45</c:v>
                </c:pt>
                <c:pt idx="1">
                  <c:v>45</c:v>
                </c:pt>
                <c:pt idx="2">
                  <c:v>45</c:v>
                </c:pt>
                <c:pt idx="3">
                  <c:v>40</c:v>
                </c:pt>
                <c:pt idx="4">
                  <c:v>40</c:v>
                </c:pt>
              </c:numCache>
            </c:numRef>
          </c:val>
          <c:extLst>
            <c:ext xmlns:c16="http://schemas.microsoft.com/office/drawing/2014/chart" uri="{C3380CC4-5D6E-409C-BE32-E72D297353CC}">
              <c16:uniqueId val="{00000000-F509-4BE8-9A0F-50B8A1DBC5DA}"/>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34.92</c:v>
                </c:pt>
                <c:pt idx="1">
                  <c:v>36.44</c:v>
                </c:pt>
                <c:pt idx="2">
                  <c:v>34.29</c:v>
                </c:pt>
                <c:pt idx="3">
                  <c:v>35.340000000000003</c:v>
                </c:pt>
                <c:pt idx="4">
                  <c:v>34.68</c:v>
                </c:pt>
              </c:numCache>
            </c:numRef>
          </c:val>
          <c:smooth val="0"/>
          <c:extLst>
            <c:ext xmlns:c16="http://schemas.microsoft.com/office/drawing/2014/chart" uri="{C3380CC4-5D6E-409C-BE32-E72D297353CC}">
              <c16:uniqueId val="{00000001-F509-4BE8-9A0F-50B8A1DBC5DA}"/>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38CB-481A-86E9-5493DEEDAD3E}"/>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88.64</c:v>
                </c:pt>
                <c:pt idx="1">
                  <c:v>89.93</c:v>
                </c:pt>
                <c:pt idx="2">
                  <c:v>89.88</c:v>
                </c:pt>
                <c:pt idx="3">
                  <c:v>91.52</c:v>
                </c:pt>
                <c:pt idx="4">
                  <c:v>90.33</c:v>
                </c:pt>
              </c:numCache>
            </c:numRef>
          </c:val>
          <c:smooth val="0"/>
          <c:extLst>
            <c:ext xmlns:c16="http://schemas.microsoft.com/office/drawing/2014/chart" uri="{C3380CC4-5D6E-409C-BE32-E72D297353CC}">
              <c16:uniqueId val="{00000001-38CB-481A-86E9-5493DEEDAD3E}"/>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36.549999999999997</c:v>
                </c:pt>
                <c:pt idx="1">
                  <c:v>45.18</c:v>
                </c:pt>
                <c:pt idx="2">
                  <c:v>52.27</c:v>
                </c:pt>
                <c:pt idx="3">
                  <c:v>50.1</c:v>
                </c:pt>
                <c:pt idx="4">
                  <c:v>50.8</c:v>
                </c:pt>
              </c:numCache>
            </c:numRef>
          </c:val>
          <c:extLst>
            <c:ext xmlns:c16="http://schemas.microsoft.com/office/drawing/2014/chart" uri="{C3380CC4-5D6E-409C-BE32-E72D297353CC}">
              <c16:uniqueId val="{00000000-A952-42E0-A7E8-3C41529C4673}"/>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952-42E0-A7E8-3C41529C4673}"/>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8C4-4051-86FF-3F1826D9B4A7}"/>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8C4-4051-86FF-3F1826D9B4A7}"/>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AA6-40CE-B683-BF1C66E79374}"/>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AA6-40CE-B683-BF1C66E79374}"/>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FBF-441D-92A6-2C1CC12D8678}"/>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FBF-441D-92A6-2C1CC12D8678}"/>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0BA-496E-BF30-EA5CB3590CC2}"/>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0BA-496E-BF30-EA5CB3590CC2}"/>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2874.12</c:v>
                </c:pt>
                <c:pt idx="1">
                  <c:v>3088.06</c:v>
                </c:pt>
                <c:pt idx="2">
                  <c:v>2834.25</c:v>
                </c:pt>
                <c:pt idx="3" formatCode="#,##0.00;&quot;△&quot;#,##0.00">
                  <c:v>0</c:v>
                </c:pt>
                <c:pt idx="4" formatCode="#,##0.00;&quot;△&quot;#,##0.00">
                  <c:v>0</c:v>
                </c:pt>
              </c:numCache>
            </c:numRef>
          </c:val>
          <c:extLst>
            <c:ext xmlns:c16="http://schemas.microsoft.com/office/drawing/2014/chart" uri="{C3380CC4-5D6E-409C-BE32-E72D297353CC}">
              <c16:uniqueId val="{00000000-BFFC-453B-8D65-7DA4AE772DCC}"/>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2464.06</c:v>
                </c:pt>
                <c:pt idx="1">
                  <c:v>1914.94</c:v>
                </c:pt>
                <c:pt idx="2">
                  <c:v>1759.36</c:v>
                </c:pt>
                <c:pt idx="3">
                  <c:v>1837.88</c:v>
                </c:pt>
                <c:pt idx="4">
                  <c:v>1748.51</c:v>
                </c:pt>
              </c:numCache>
            </c:numRef>
          </c:val>
          <c:smooth val="0"/>
          <c:extLst>
            <c:ext xmlns:c16="http://schemas.microsoft.com/office/drawing/2014/chart" uri="{C3380CC4-5D6E-409C-BE32-E72D297353CC}">
              <c16:uniqueId val="{00000001-BFFC-453B-8D65-7DA4AE772DCC}"/>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45.91</c:v>
                </c:pt>
                <c:pt idx="1">
                  <c:v>46.17</c:v>
                </c:pt>
                <c:pt idx="2">
                  <c:v>80.22</c:v>
                </c:pt>
                <c:pt idx="3">
                  <c:v>54.16</c:v>
                </c:pt>
                <c:pt idx="4">
                  <c:v>56.88</c:v>
                </c:pt>
              </c:numCache>
            </c:numRef>
          </c:val>
          <c:extLst>
            <c:ext xmlns:c16="http://schemas.microsoft.com/office/drawing/2014/chart" uri="{C3380CC4-5D6E-409C-BE32-E72D297353CC}">
              <c16:uniqueId val="{00000000-2ABF-4008-97CF-2B08EEA2271B}"/>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32.909999999999997</c:v>
                </c:pt>
                <c:pt idx="1">
                  <c:v>34.020000000000003</c:v>
                </c:pt>
                <c:pt idx="2">
                  <c:v>37.200000000000003</c:v>
                </c:pt>
                <c:pt idx="3">
                  <c:v>35.03</c:v>
                </c:pt>
                <c:pt idx="4">
                  <c:v>34.99</c:v>
                </c:pt>
              </c:numCache>
            </c:numRef>
          </c:val>
          <c:smooth val="0"/>
          <c:extLst>
            <c:ext xmlns:c16="http://schemas.microsoft.com/office/drawing/2014/chart" uri="{C3380CC4-5D6E-409C-BE32-E72D297353CC}">
              <c16:uniqueId val="{00000001-2ABF-4008-97CF-2B08EEA2271B}"/>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387.56</c:v>
                </c:pt>
                <c:pt idx="1">
                  <c:v>387.68</c:v>
                </c:pt>
                <c:pt idx="2">
                  <c:v>222.43</c:v>
                </c:pt>
                <c:pt idx="3">
                  <c:v>332.1</c:v>
                </c:pt>
                <c:pt idx="4">
                  <c:v>320.23</c:v>
                </c:pt>
              </c:numCache>
            </c:numRef>
          </c:val>
          <c:extLst>
            <c:ext xmlns:c16="http://schemas.microsoft.com/office/drawing/2014/chart" uri="{C3380CC4-5D6E-409C-BE32-E72D297353CC}">
              <c16:uniqueId val="{00000000-99E8-4A52-BF92-801D233863A8}"/>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561.54</c:v>
                </c:pt>
                <c:pt idx="1">
                  <c:v>553.77</c:v>
                </c:pt>
                <c:pt idx="2">
                  <c:v>508.64</c:v>
                </c:pt>
                <c:pt idx="3">
                  <c:v>525.22</c:v>
                </c:pt>
                <c:pt idx="4">
                  <c:v>520.91999999999996</c:v>
                </c:pt>
              </c:numCache>
            </c:numRef>
          </c:val>
          <c:smooth val="0"/>
          <c:extLst>
            <c:ext xmlns:c16="http://schemas.microsoft.com/office/drawing/2014/chart" uri="{C3380CC4-5D6E-409C-BE32-E72D297353CC}">
              <c16:uniqueId val="{00000001-99E8-4A52-BF92-801D233863A8}"/>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【1,682.85】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【35.17】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【510.14】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【36.18】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18"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三川町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小規模集合排水処理</v>
      </c>
      <c r="Q8" s="49"/>
      <c r="R8" s="49"/>
      <c r="S8" s="49"/>
      <c r="T8" s="49"/>
      <c r="U8" s="49"/>
      <c r="V8" s="49"/>
      <c r="W8" s="49" t="str">
        <f>データ!L6</f>
        <v>I2</v>
      </c>
      <c r="X8" s="49"/>
      <c r="Y8" s="49"/>
      <c r="Z8" s="49"/>
      <c r="AA8" s="49"/>
      <c r="AB8" s="49"/>
      <c r="AC8" s="49"/>
      <c r="AD8" s="50" t="str">
        <f>データ!$M$6</f>
        <v>非設置</v>
      </c>
      <c r="AE8" s="50"/>
      <c r="AF8" s="50"/>
      <c r="AG8" s="50"/>
      <c r="AH8" s="50"/>
      <c r="AI8" s="50"/>
      <c r="AJ8" s="50"/>
      <c r="AK8" s="3"/>
      <c r="AL8" s="51">
        <f>データ!S6</f>
        <v>7410</v>
      </c>
      <c r="AM8" s="51"/>
      <c r="AN8" s="51"/>
      <c r="AO8" s="51"/>
      <c r="AP8" s="51"/>
      <c r="AQ8" s="51"/>
      <c r="AR8" s="51"/>
      <c r="AS8" s="51"/>
      <c r="AT8" s="46">
        <f>データ!T6</f>
        <v>33.22</v>
      </c>
      <c r="AU8" s="46"/>
      <c r="AV8" s="46"/>
      <c r="AW8" s="46"/>
      <c r="AX8" s="46"/>
      <c r="AY8" s="46"/>
      <c r="AZ8" s="46"/>
      <c r="BA8" s="46"/>
      <c r="BB8" s="46">
        <f>データ!U6</f>
        <v>223.06</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0.5</v>
      </c>
      <c r="Q10" s="46"/>
      <c r="R10" s="46"/>
      <c r="S10" s="46"/>
      <c r="T10" s="46"/>
      <c r="U10" s="46"/>
      <c r="V10" s="46"/>
      <c r="W10" s="46">
        <f>データ!Q6</f>
        <v>96.44</v>
      </c>
      <c r="X10" s="46"/>
      <c r="Y10" s="46"/>
      <c r="Z10" s="46"/>
      <c r="AA10" s="46"/>
      <c r="AB10" s="46"/>
      <c r="AC10" s="46"/>
      <c r="AD10" s="51">
        <f>データ!R6</f>
        <v>3436</v>
      </c>
      <c r="AE10" s="51"/>
      <c r="AF10" s="51"/>
      <c r="AG10" s="51"/>
      <c r="AH10" s="51"/>
      <c r="AI10" s="51"/>
      <c r="AJ10" s="51"/>
      <c r="AK10" s="2"/>
      <c r="AL10" s="51">
        <f>データ!V6</f>
        <v>37</v>
      </c>
      <c r="AM10" s="51"/>
      <c r="AN10" s="51"/>
      <c r="AO10" s="51"/>
      <c r="AP10" s="51"/>
      <c r="AQ10" s="51"/>
      <c r="AR10" s="51"/>
      <c r="AS10" s="51"/>
      <c r="AT10" s="46">
        <f>データ!W6</f>
        <v>0.02</v>
      </c>
      <c r="AU10" s="46"/>
      <c r="AV10" s="46"/>
      <c r="AW10" s="46"/>
      <c r="AX10" s="46"/>
      <c r="AY10" s="46"/>
      <c r="AZ10" s="46"/>
      <c r="BA10" s="46"/>
      <c r="BB10" s="46">
        <f>データ!X6</f>
        <v>1850</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120</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118</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119</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【1,682.85】</v>
      </c>
      <c r="I86" s="26" t="str">
        <f>データ!CA6</f>
        <v>【36.18】</v>
      </c>
      <c r="J86" s="26" t="str">
        <f>データ!CL6</f>
        <v>【510.14】</v>
      </c>
      <c r="K86" s="26" t="str">
        <f>データ!CW6</f>
        <v>【35.17】</v>
      </c>
      <c r="L86" s="26" t="str">
        <f>データ!DH6</f>
        <v>【90.15】</v>
      </c>
      <c r="M86" s="26" t="s">
        <v>44</v>
      </c>
      <c r="N86" s="26" t="s">
        <v>45</v>
      </c>
      <c r="O86" s="26" t="str">
        <f>データ!EO6</f>
        <v>【0.00】</v>
      </c>
    </row>
  </sheetData>
  <sheetProtection algorithmName="SHA-512" hashValue="MyEnsRzryET0MWif+SoGVMn1cgODzJEqNCnU33pIv9+H8pvhJ3OGV2gfWiXd599lNSpMN3Jj7CtptIspzgLYlA==" saltValue="p2LdGxnSSBSMhn7c3I90p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7" t="s">
        <v>55</v>
      </c>
      <c r="I3" s="78"/>
      <c r="J3" s="78"/>
      <c r="K3" s="78"/>
      <c r="L3" s="78"/>
      <c r="M3" s="78"/>
      <c r="N3" s="78"/>
      <c r="O3" s="78"/>
      <c r="P3" s="78"/>
      <c r="Q3" s="78"/>
      <c r="R3" s="78"/>
      <c r="S3" s="78"/>
      <c r="T3" s="78"/>
      <c r="U3" s="78"/>
      <c r="V3" s="78"/>
      <c r="W3" s="78"/>
      <c r="X3" s="79"/>
      <c r="Y3" s="83" t="s">
        <v>56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58</v>
      </c>
      <c r="B4" s="30"/>
      <c r="C4" s="30"/>
      <c r="D4" s="30"/>
      <c r="E4" s="30"/>
      <c r="F4" s="30"/>
      <c r="G4" s="30"/>
      <c r="H4" s="80"/>
      <c r="I4" s="81"/>
      <c r="J4" s="81"/>
      <c r="K4" s="81"/>
      <c r="L4" s="81"/>
      <c r="M4" s="81"/>
      <c r="N4" s="81"/>
      <c r="O4" s="81"/>
      <c r="P4" s="81"/>
      <c r="Q4" s="81"/>
      <c r="R4" s="81"/>
      <c r="S4" s="81"/>
      <c r="T4" s="81"/>
      <c r="U4" s="81"/>
      <c r="V4" s="81"/>
      <c r="W4" s="81"/>
      <c r="X4" s="82"/>
      <c r="Y4" s="76" t="s">
        <v>59</v>
      </c>
      <c r="Z4" s="76"/>
      <c r="AA4" s="76"/>
      <c r="AB4" s="76"/>
      <c r="AC4" s="76"/>
      <c r="AD4" s="76"/>
      <c r="AE4" s="76"/>
      <c r="AF4" s="76"/>
      <c r="AG4" s="76"/>
      <c r="AH4" s="76"/>
      <c r="AI4" s="76"/>
      <c r="AJ4" s="76" t="s">
        <v>60</v>
      </c>
      <c r="AK4" s="76"/>
      <c r="AL4" s="76"/>
      <c r="AM4" s="76"/>
      <c r="AN4" s="76"/>
      <c r="AO4" s="76"/>
      <c r="AP4" s="76"/>
      <c r="AQ4" s="76"/>
      <c r="AR4" s="76"/>
      <c r="AS4" s="76"/>
      <c r="AT4" s="76"/>
      <c r="AU4" s="76" t="s">
        <v>61</v>
      </c>
      <c r="AV4" s="76"/>
      <c r="AW4" s="76"/>
      <c r="AX4" s="76"/>
      <c r="AY4" s="76"/>
      <c r="AZ4" s="76"/>
      <c r="BA4" s="76"/>
      <c r="BB4" s="76"/>
      <c r="BC4" s="76"/>
      <c r="BD4" s="76"/>
      <c r="BE4" s="76"/>
      <c r="BF4" s="76" t="s">
        <v>62</v>
      </c>
      <c r="BG4" s="76"/>
      <c r="BH4" s="76"/>
      <c r="BI4" s="76"/>
      <c r="BJ4" s="76"/>
      <c r="BK4" s="76"/>
      <c r="BL4" s="76"/>
      <c r="BM4" s="76"/>
      <c r="BN4" s="76"/>
      <c r="BO4" s="76"/>
      <c r="BP4" s="76"/>
      <c r="BQ4" s="76" t="s">
        <v>63</v>
      </c>
      <c r="BR4" s="76"/>
      <c r="BS4" s="76"/>
      <c r="BT4" s="76"/>
      <c r="BU4" s="76"/>
      <c r="BV4" s="76"/>
      <c r="BW4" s="76"/>
      <c r="BX4" s="76"/>
      <c r="BY4" s="76"/>
      <c r="BZ4" s="76"/>
      <c r="CA4" s="76"/>
      <c r="CB4" s="76" t="s">
        <v>64</v>
      </c>
      <c r="CC4" s="76"/>
      <c r="CD4" s="76"/>
      <c r="CE4" s="76"/>
      <c r="CF4" s="76"/>
      <c r="CG4" s="76"/>
      <c r="CH4" s="76"/>
      <c r="CI4" s="76"/>
      <c r="CJ4" s="76"/>
      <c r="CK4" s="76"/>
      <c r="CL4" s="76"/>
      <c r="CM4" s="76" t="s">
        <v>65</v>
      </c>
      <c r="CN4" s="76"/>
      <c r="CO4" s="76"/>
      <c r="CP4" s="76"/>
      <c r="CQ4" s="76"/>
      <c r="CR4" s="76"/>
      <c r="CS4" s="76"/>
      <c r="CT4" s="76"/>
      <c r="CU4" s="76"/>
      <c r="CV4" s="76"/>
      <c r="CW4" s="76"/>
      <c r="CX4" s="76" t="s">
        <v>66</v>
      </c>
      <c r="CY4" s="76"/>
      <c r="CZ4" s="76"/>
      <c r="DA4" s="76"/>
      <c r="DB4" s="76"/>
      <c r="DC4" s="76"/>
      <c r="DD4" s="76"/>
      <c r="DE4" s="76"/>
      <c r="DF4" s="76"/>
      <c r="DG4" s="76"/>
      <c r="DH4" s="76"/>
      <c r="DI4" s="76" t="s">
        <v>67</v>
      </c>
      <c r="DJ4" s="76"/>
      <c r="DK4" s="76"/>
      <c r="DL4" s="76"/>
      <c r="DM4" s="76"/>
      <c r="DN4" s="76"/>
      <c r="DO4" s="76"/>
      <c r="DP4" s="76"/>
      <c r="DQ4" s="76"/>
      <c r="DR4" s="76"/>
      <c r="DS4" s="76"/>
      <c r="DT4" s="76" t="s">
        <v>68</v>
      </c>
      <c r="DU4" s="76"/>
      <c r="DV4" s="76"/>
      <c r="DW4" s="76"/>
      <c r="DX4" s="76"/>
      <c r="DY4" s="76"/>
      <c r="DZ4" s="76"/>
      <c r="EA4" s="76"/>
      <c r="EB4" s="76"/>
      <c r="EC4" s="76"/>
      <c r="ED4" s="76"/>
      <c r="EE4" s="76" t="s">
        <v>69</v>
      </c>
      <c r="EF4" s="76"/>
      <c r="EG4" s="76"/>
      <c r="EH4" s="76"/>
      <c r="EI4" s="76"/>
      <c r="EJ4" s="76"/>
      <c r="EK4" s="76"/>
      <c r="EL4" s="76"/>
      <c r="EM4" s="76"/>
      <c r="EN4" s="76"/>
      <c r="EO4" s="76"/>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2019</v>
      </c>
      <c r="C6" s="33">
        <f t="shared" ref="C6:X6" si="3">C7</f>
        <v>64262</v>
      </c>
      <c r="D6" s="33">
        <f t="shared" si="3"/>
        <v>47</v>
      </c>
      <c r="E6" s="33">
        <f t="shared" si="3"/>
        <v>17</v>
      </c>
      <c r="F6" s="33">
        <f t="shared" si="3"/>
        <v>9</v>
      </c>
      <c r="G6" s="33">
        <f t="shared" si="3"/>
        <v>0</v>
      </c>
      <c r="H6" s="33" t="str">
        <f t="shared" si="3"/>
        <v>山形県　三川町</v>
      </c>
      <c r="I6" s="33" t="str">
        <f t="shared" si="3"/>
        <v>法非適用</v>
      </c>
      <c r="J6" s="33" t="str">
        <f t="shared" si="3"/>
        <v>下水道事業</v>
      </c>
      <c r="K6" s="33" t="str">
        <f t="shared" si="3"/>
        <v>小規模集合排水処理</v>
      </c>
      <c r="L6" s="33" t="str">
        <f t="shared" si="3"/>
        <v>I2</v>
      </c>
      <c r="M6" s="33" t="str">
        <f t="shared" si="3"/>
        <v>非設置</v>
      </c>
      <c r="N6" s="34" t="str">
        <f t="shared" si="3"/>
        <v>-</v>
      </c>
      <c r="O6" s="34" t="str">
        <f t="shared" si="3"/>
        <v>該当数値なし</v>
      </c>
      <c r="P6" s="34">
        <f t="shared" si="3"/>
        <v>0.5</v>
      </c>
      <c r="Q6" s="34">
        <f t="shared" si="3"/>
        <v>96.44</v>
      </c>
      <c r="R6" s="34">
        <f t="shared" si="3"/>
        <v>3436</v>
      </c>
      <c r="S6" s="34">
        <f t="shared" si="3"/>
        <v>7410</v>
      </c>
      <c r="T6" s="34">
        <f t="shared" si="3"/>
        <v>33.22</v>
      </c>
      <c r="U6" s="34">
        <f t="shared" si="3"/>
        <v>223.06</v>
      </c>
      <c r="V6" s="34">
        <f t="shared" si="3"/>
        <v>37</v>
      </c>
      <c r="W6" s="34">
        <f t="shared" si="3"/>
        <v>0.02</v>
      </c>
      <c r="X6" s="34">
        <f t="shared" si="3"/>
        <v>1850</v>
      </c>
      <c r="Y6" s="35">
        <f>IF(Y7="",NA(),Y7)</f>
        <v>36.549999999999997</v>
      </c>
      <c r="Z6" s="35">
        <f t="shared" ref="Z6:AH6" si="4">IF(Z7="",NA(),Z7)</f>
        <v>45.18</v>
      </c>
      <c r="AA6" s="35">
        <f t="shared" si="4"/>
        <v>52.27</v>
      </c>
      <c r="AB6" s="35">
        <f t="shared" si="4"/>
        <v>50.1</v>
      </c>
      <c r="AC6" s="35">
        <f t="shared" si="4"/>
        <v>50.8</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2874.12</v>
      </c>
      <c r="BG6" s="35">
        <f t="shared" ref="BG6:BO6" si="7">IF(BG7="",NA(),BG7)</f>
        <v>3088.06</v>
      </c>
      <c r="BH6" s="35">
        <f t="shared" si="7"/>
        <v>2834.25</v>
      </c>
      <c r="BI6" s="34">
        <f t="shared" si="7"/>
        <v>0</v>
      </c>
      <c r="BJ6" s="34">
        <f t="shared" si="7"/>
        <v>0</v>
      </c>
      <c r="BK6" s="35">
        <f t="shared" si="7"/>
        <v>2464.06</v>
      </c>
      <c r="BL6" s="35">
        <f t="shared" si="7"/>
        <v>1914.94</v>
      </c>
      <c r="BM6" s="35">
        <f t="shared" si="7"/>
        <v>1759.36</v>
      </c>
      <c r="BN6" s="35">
        <f t="shared" si="7"/>
        <v>1837.88</v>
      </c>
      <c r="BO6" s="35">
        <f t="shared" si="7"/>
        <v>1748.51</v>
      </c>
      <c r="BP6" s="34" t="str">
        <f>IF(BP7="","",IF(BP7="-","【-】","【"&amp;SUBSTITUTE(TEXT(BP7,"#,##0.00"),"-","△")&amp;"】"))</f>
        <v>【1,682.85】</v>
      </c>
      <c r="BQ6" s="35">
        <f>IF(BQ7="",NA(),BQ7)</f>
        <v>45.91</v>
      </c>
      <c r="BR6" s="35">
        <f t="shared" ref="BR6:BZ6" si="8">IF(BR7="",NA(),BR7)</f>
        <v>46.17</v>
      </c>
      <c r="BS6" s="35">
        <f t="shared" si="8"/>
        <v>80.22</v>
      </c>
      <c r="BT6" s="35">
        <f t="shared" si="8"/>
        <v>54.16</v>
      </c>
      <c r="BU6" s="35">
        <f t="shared" si="8"/>
        <v>56.88</v>
      </c>
      <c r="BV6" s="35">
        <f t="shared" si="8"/>
        <v>32.909999999999997</v>
      </c>
      <c r="BW6" s="35">
        <f t="shared" si="8"/>
        <v>34.020000000000003</v>
      </c>
      <c r="BX6" s="35">
        <f t="shared" si="8"/>
        <v>37.200000000000003</v>
      </c>
      <c r="BY6" s="35">
        <f t="shared" si="8"/>
        <v>35.03</v>
      </c>
      <c r="BZ6" s="35">
        <f t="shared" si="8"/>
        <v>34.99</v>
      </c>
      <c r="CA6" s="34" t="str">
        <f>IF(CA7="","",IF(CA7="-","【-】","【"&amp;SUBSTITUTE(TEXT(CA7,"#,##0.00"),"-","△")&amp;"】"))</f>
        <v>【36.18】</v>
      </c>
      <c r="CB6" s="35">
        <f>IF(CB7="",NA(),CB7)</f>
        <v>387.56</v>
      </c>
      <c r="CC6" s="35">
        <f t="shared" ref="CC6:CK6" si="9">IF(CC7="",NA(),CC7)</f>
        <v>387.68</v>
      </c>
      <c r="CD6" s="35">
        <f t="shared" si="9"/>
        <v>222.43</v>
      </c>
      <c r="CE6" s="35">
        <f t="shared" si="9"/>
        <v>332.1</v>
      </c>
      <c r="CF6" s="35">
        <f t="shared" si="9"/>
        <v>320.23</v>
      </c>
      <c r="CG6" s="35">
        <f t="shared" si="9"/>
        <v>561.54</v>
      </c>
      <c r="CH6" s="35">
        <f t="shared" si="9"/>
        <v>553.77</v>
      </c>
      <c r="CI6" s="35">
        <f t="shared" si="9"/>
        <v>508.64</v>
      </c>
      <c r="CJ6" s="35">
        <f t="shared" si="9"/>
        <v>525.22</v>
      </c>
      <c r="CK6" s="35">
        <f t="shared" si="9"/>
        <v>520.91999999999996</v>
      </c>
      <c r="CL6" s="34" t="str">
        <f>IF(CL7="","",IF(CL7="-","【-】","【"&amp;SUBSTITUTE(TEXT(CL7,"#,##0.00"),"-","△")&amp;"】"))</f>
        <v>【510.14】</v>
      </c>
      <c r="CM6" s="35">
        <f>IF(CM7="",NA(),CM7)</f>
        <v>45</v>
      </c>
      <c r="CN6" s="35">
        <f t="shared" ref="CN6:CV6" si="10">IF(CN7="",NA(),CN7)</f>
        <v>45</v>
      </c>
      <c r="CO6" s="35">
        <f t="shared" si="10"/>
        <v>45</v>
      </c>
      <c r="CP6" s="35">
        <f t="shared" si="10"/>
        <v>40</v>
      </c>
      <c r="CQ6" s="35">
        <f t="shared" si="10"/>
        <v>40</v>
      </c>
      <c r="CR6" s="35">
        <f t="shared" si="10"/>
        <v>34.92</v>
      </c>
      <c r="CS6" s="35">
        <f t="shared" si="10"/>
        <v>36.44</v>
      </c>
      <c r="CT6" s="35">
        <f t="shared" si="10"/>
        <v>34.29</v>
      </c>
      <c r="CU6" s="35">
        <f t="shared" si="10"/>
        <v>35.340000000000003</v>
      </c>
      <c r="CV6" s="35">
        <f t="shared" si="10"/>
        <v>34.68</v>
      </c>
      <c r="CW6" s="34" t="str">
        <f>IF(CW7="","",IF(CW7="-","【-】","【"&amp;SUBSTITUTE(TEXT(CW7,"#,##0.00"),"-","△")&amp;"】"))</f>
        <v>【35.17】</v>
      </c>
      <c r="CX6" s="35">
        <f>IF(CX7="",NA(),CX7)</f>
        <v>100</v>
      </c>
      <c r="CY6" s="35">
        <f t="shared" ref="CY6:DG6" si="11">IF(CY7="",NA(),CY7)</f>
        <v>100</v>
      </c>
      <c r="CZ6" s="35">
        <f t="shared" si="11"/>
        <v>100</v>
      </c>
      <c r="DA6" s="35">
        <f t="shared" si="11"/>
        <v>100</v>
      </c>
      <c r="DB6" s="35">
        <f t="shared" si="11"/>
        <v>100</v>
      </c>
      <c r="DC6" s="35">
        <f t="shared" si="11"/>
        <v>88.64</v>
      </c>
      <c r="DD6" s="35">
        <f t="shared" si="11"/>
        <v>89.93</v>
      </c>
      <c r="DE6" s="35">
        <f t="shared" si="11"/>
        <v>89.88</v>
      </c>
      <c r="DF6" s="35">
        <f t="shared" si="11"/>
        <v>91.52</v>
      </c>
      <c r="DG6" s="35">
        <f t="shared" si="11"/>
        <v>90.33</v>
      </c>
      <c r="DH6" s="34" t="str">
        <f>IF(DH7="","",IF(DH7="-","【-】","【"&amp;SUBSTITUTE(TEXT(DH7,"#,##0.00"),"-","△")&amp;"】"))</f>
        <v>【90.15】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4">
        <f t="shared" si="14"/>
        <v>0</v>
      </c>
      <c r="EK6" s="35">
        <f t="shared" si="14"/>
        <v>0.01</v>
      </c>
      <c r="EL6" s="34">
        <f t="shared" si="14"/>
        <v>0</v>
      </c>
      <c r="EM6" s="34">
        <f t="shared" si="14"/>
        <v>0</v>
      </c>
      <c r="EN6" s="34">
        <f t="shared" si="14"/>
        <v>0</v>
      </c>
      <c r="EO6" s="34" t="str">
        <f>IF(EO7="","",IF(EO7="-","【-】","【"&amp;SUBSTITUTE(TEXT(EO7,"#,##0.00"),"-","△")&amp;"】"))</f>
        <v>【0.00】</v>
      </c>
    </row>
    <row r="7" spans="1:145" s="36" customFormat="1" x14ac:dyDescent="0.15">
      <c r="A7" s="28"/>
      <c r="B7" s="37">
        <v>2019</v>
      </c>
      <c r="C7" s="37">
        <v>64262</v>
      </c>
      <c r="D7" s="37">
        <v>47</v>
      </c>
      <c r="E7" s="37">
        <v>17</v>
      </c>
      <c r="F7" s="37">
        <v>9</v>
      </c>
      <c r="G7" s="37">
        <v>0</v>
      </c>
      <c r="H7" s="37" t="s">
        <v>99</v>
      </c>
      <c r="I7" s="37" t="s">
        <v>100</v>
      </c>
      <c r="J7" s="37" t="s">
        <v>101</v>
      </c>
      <c r="K7" s="37" t="s">
        <v>102</v>
      </c>
      <c r="L7" s="37" t="s">
        <v>103</v>
      </c>
      <c r="M7" s="37" t="s">
        <v>104</v>
      </c>
      <c r="N7" s="38" t="s">
        <v>105</v>
      </c>
      <c r="O7" s="38" t="s">
        <v>106</v>
      </c>
      <c r="P7" s="38">
        <v>0.5</v>
      </c>
      <c r="Q7" s="38">
        <v>96.44</v>
      </c>
      <c r="R7" s="38">
        <v>3436</v>
      </c>
      <c r="S7" s="38">
        <v>7410</v>
      </c>
      <c r="T7" s="38">
        <v>33.22</v>
      </c>
      <c r="U7" s="38">
        <v>223.06</v>
      </c>
      <c r="V7" s="38">
        <v>37</v>
      </c>
      <c r="W7" s="38">
        <v>0.02</v>
      </c>
      <c r="X7" s="38">
        <v>1850</v>
      </c>
      <c r="Y7" s="38">
        <v>36.549999999999997</v>
      </c>
      <c r="Z7" s="38">
        <v>45.18</v>
      </c>
      <c r="AA7" s="38">
        <v>52.27</v>
      </c>
      <c r="AB7" s="38">
        <v>50.1</v>
      </c>
      <c r="AC7" s="38">
        <v>50.8</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2874.12</v>
      </c>
      <c r="BG7" s="38">
        <v>3088.06</v>
      </c>
      <c r="BH7" s="38">
        <v>2834.25</v>
      </c>
      <c r="BI7" s="38">
        <v>0</v>
      </c>
      <c r="BJ7" s="38">
        <v>0</v>
      </c>
      <c r="BK7" s="38">
        <v>2464.06</v>
      </c>
      <c r="BL7" s="38">
        <v>1914.94</v>
      </c>
      <c r="BM7" s="38">
        <v>1759.36</v>
      </c>
      <c r="BN7" s="38">
        <v>1837.88</v>
      </c>
      <c r="BO7" s="38">
        <v>1748.51</v>
      </c>
      <c r="BP7" s="38">
        <v>1682.85</v>
      </c>
      <c r="BQ7" s="38">
        <v>45.91</v>
      </c>
      <c r="BR7" s="38">
        <v>46.17</v>
      </c>
      <c r="BS7" s="38">
        <v>80.22</v>
      </c>
      <c r="BT7" s="38">
        <v>54.16</v>
      </c>
      <c r="BU7" s="38">
        <v>56.88</v>
      </c>
      <c r="BV7" s="38">
        <v>32.909999999999997</v>
      </c>
      <c r="BW7" s="38">
        <v>34.020000000000003</v>
      </c>
      <c r="BX7" s="38">
        <v>37.200000000000003</v>
      </c>
      <c r="BY7" s="38">
        <v>35.03</v>
      </c>
      <c r="BZ7" s="38">
        <v>34.99</v>
      </c>
      <c r="CA7" s="38">
        <v>36.18</v>
      </c>
      <c r="CB7" s="38">
        <v>387.56</v>
      </c>
      <c r="CC7" s="38">
        <v>387.68</v>
      </c>
      <c r="CD7" s="38">
        <v>222.43</v>
      </c>
      <c r="CE7" s="38">
        <v>332.1</v>
      </c>
      <c r="CF7" s="38">
        <v>320.23</v>
      </c>
      <c r="CG7" s="38">
        <v>561.54</v>
      </c>
      <c r="CH7" s="38">
        <v>553.77</v>
      </c>
      <c r="CI7" s="38">
        <v>508.64</v>
      </c>
      <c r="CJ7" s="38">
        <v>525.22</v>
      </c>
      <c r="CK7" s="38">
        <v>520.91999999999996</v>
      </c>
      <c r="CL7" s="38">
        <v>510.14</v>
      </c>
      <c r="CM7" s="38">
        <v>45</v>
      </c>
      <c r="CN7" s="38">
        <v>45</v>
      </c>
      <c r="CO7" s="38">
        <v>45</v>
      </c>
      <c r="CP7" s="38">
        <v>40</v>
      </c>
      <c r="CQ7" s="38">
        <v>40</v>
      </c>
      <c r="CR7" s="38">
        <v>34.92</v>
      </c>
      <c r="CS7" s="38">
        <v>36.44</v>
      </c>
      <c r="CT7" s="38">
        <v>34.29</v>
      </c>
      <c r="CU7" s="38">
        <v>35.340000000000003</v>
      </c>
      <c r="CV7" s="38">
        <v>34.68</v>
      </c>
      <c r="CW7" s="38">
        <v>35.17</v>
      </c>
      <c r="CX7" s="38">
        <v>100</v>
      </c>
      <c r="CY7" s="38">
        <v>100</v>
      </c>
      <c r="CZ7" s="38">
        <v>100</v>
      </c>
      <c r="DA7" s="38">
        <v>100</v>
      </c>
      <c r="DB7" s="38">
        <v>100</v>
      </c>
      <c r="DC7" s="38">
        <v>88.64</v>
      </c>
      <c r="DD7" s="38">
        <v>89.93</v>
      </c>
      <c r="DE7" s="38">
        <v>89.88</v>
      </c>
      <c r="DF7" s="38">
        <v>91.52</v>
      </c>
      <c r="DG7" s="38">
        <v>90.33</v>
      </c>
      <c r="DH7" s="38">
        <v>90.15</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v>
      </c>
      <c r="EK7" s="38">
        <v>0.01</v>
      </c>
      <c r="EL7" s="38">
        <v>0</v>
      </c>
      <c r="EM7" s="38">
        <v>0</v>
      </c>
      <c r="EN7" s="38">
        <v>0</v>
      </c>
      <c r="EO7" s="38">
        <v>0</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112</v>
      </c>
    </row>
    <row r="12" spans="1:145" x14ac:dyDescent="0.15">
      <c r="B12">
        <v>1</v>
      </c>
      <c r="C12">
        <v>1</v>
      </c>
      <c r="D12">
        <v>1</v>
      </c>
      <c r="E12">
        <v>1</v>
      </c>
      <c r="F12">
        <v>1</v>
      </c>
      <c r="G12" t="s">
        <v>113</v>
      </c>
    </row>
    <row r="13" spans="1:145" x14ac:dyDescent="0.15">
      <c r="B13" t="s">
        <v>114</v>
      </c>
      <c r="C13" t="s">
        <v>114</v>
      </c>
      <c r="D13" t="s">
        <v>114</v>
      </c>
      <c r="E13" t="s">
        <v>115</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丸山誠司</cp:lastModifiedBy>
  <cp:lastPrinted>2021-01-26T07:41:50Z</cp:lastPrinted>
  <dcterms:created xsi:type="dcterms:W3CDTF">2020-12-04T03:13:56Z</dcterms:created>
  <dcterms:modified xsi:type="dcterms:W3CDTF">2021-01-26T07:44:27Z</dcterms:modified>
  <cp:category/>
</cp:coreProperties>
</file>