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2\【経営比較分析表】2019_064611_47_1718\【経営比較分析表】2019_064611_47_1718\"/>
    </mc:Choice>
  </mc:AlternateContent>
  <workbookProtection workbookAlgorithmName="SHA-512" workbookHashValue="qXMFE+Cn3VIIfBh82tp+b55JumVR75w5pJRMKoJs6MgZgqoVya9DJAHGjxGp3K7n6eW2GiC5zqbMugeiWoPMfA==" workbookSaltValue="JEu67L/yo+h03IwcuUtu7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<sst xmlns="http://schemas.openxmlformats.org/spreadsheetml/2006/main" count="236" uniqueCount="119">
  <si>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</si>
  <si>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</si>
  <si>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</si>
  <si>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</si>
  <si>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</si>
  <si>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</si>
  <si>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</si>
  <si>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</si>
  <si>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</si>
  <si>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</si>
  <si>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</si>
  <si>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</si>
  <si>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</si>
  <si>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</si>
  <si>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</si>
  <si>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</si>
  <si>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</si>
  <si>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</si>
  <si>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</si>
  <si>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</si>
  <si>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</si>
  <si>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</si>
  <si>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</si>
  <si>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</si>
  <si>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</si>
  <si>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</si>
  <si>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</si>
  <si>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</si>
  <si>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</si>
  <si>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</si>
  <si>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</si>
  <si>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</si>
  <si>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</si>
  <si>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</si>
  <si>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</si>
  <si>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</si>
  <si>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</si>
  <si>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</si>
  <si>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</si>
  <si>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</si>
  <si>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</si>
  <si>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</si>
  <si>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</si>
  <si>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</si>
  <si>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</si>
  <si>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</si>
  <si>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</si>
  <si>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</si>
  <si>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</si>
  <si>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</si>
  <si>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</si>
  <si>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</si>
  <si>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</si>
  <si>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</si>
  <si>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</si>
  <si>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</si>
  <si>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</si>
  <si>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</si>
  <si>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</si>
  <si>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</si>
  <si>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</si>
  <si>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</si>
  <si>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</si>
  <si>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</si>
  <si>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</si>
  <si>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</si>
  <si>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</si>
  <si>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</si>
  <si>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</si>
  <si>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</si>
  <si>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</si>
  <si>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</si>
  <si>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</si>
  <si>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</si>
  <si>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</si>
  <si>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</si>
  <si>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</si>
  <si>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</si>
  <si>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</si>
  <si>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</si>
  <si>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</si>
  <si>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</si>
  <si>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</si>
  <si>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</si>
  <si>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</si>
  <si>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</si>
  <si>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</si>
  <si>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</si>
  <si>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</si>
  <si>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</si>
  <si>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</si>
  <si>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</si>
  <si>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</si>
  <si>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</si>
  <si>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</si>
  <si>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</si>
  <si>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</si>
  <si>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</si>
  <si>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</si>
  <si>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</si>
  <si>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</si>
  <si>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</si>
  <si>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</si>
  <si>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</si>
  <si>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</si>
  <si>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</si>
  <si>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</si>
  <si>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</si>
  <si>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</si>
  <si>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</si>
  <si>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</si>
  <si>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</si>
  <si>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</si>
  <si>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</si>
  <si>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</si>
  <si>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</si>
  <si>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①収益的収支比率については、使用料収入で足りない分を一般会計繰入金で補っているため100％となっている。
④企業債残高はなし。
⑤経費回収率については、昨年度より微増したが、使用料で回収すべき経費の半分程度しか使用料で賄えていない状況が続いている。
⑥汚水処理原価については、昨年度とほぼ同額となっており、類似団体と比較すると低い数値となっている。
⑦施設利用率については、横ばいで推移しており、類似団体と比較すると低い数値で推移している。
⑧水洗化率については、100％で推移している。</t>
    <rPh sb="1" eb="8">
      <t>シュウエキテキシュウシヒリツ</t>
    </rPh>
    <rPh sb="14" eb="17">
      <t>シヨウリョウ</t>
    </rPh>
    <rPh sb="17" eb="19">
      <t>シュウニュウ</t>
    </rPh>
    <rPh sb="20" eb="21">
      <t>タ</t>
    </rPh>
    <rPh sb="24" eb="25">
      <t>ブン</t>
    </rPh>
    <rPh sb="26" eb="33">
      <t>イッパンカイケイクリイレキン</t>
    </rPh>
    <rPh sb="34" eb="35">
      <t>オギナ</t>
    </rPh>
    <rPh sb="54" eb="56">
      <t>キギョウ</t>
    </rPh>
    <rPh sb="56" eb="57">
      <t>サイ</t>
    </rPh>
    <rPh sb="57" eb="59">
      <t>ザンダカ</t>
    </rPh>
    <rPh sb="65" eb="70">
      <t>ケイヒカイシュウリツ</t>
    </rPh>
    <rPh sb="76" eb="79">
      <t>サクネンド</t>
    </rPh>
    <rPh sb="81" eb="83">
      <t>ビゾウ</t>
    </rPh>
    <phoneticPr fontId="4"/>
  </si>
  <si>
    <t>　管渠の更新等については未着手である。法定耐用年数が経過するまで期間があるが、計画的な更新について検討が必要である。</t>
    <rPh sb="1" eb="3">
      <t>カンキョ</t>
    </rPh>
    <rPh sb="4" eb="6">
      <t>コウシン</t>
    </rPh>
    <rPh sb="6" eb="7">
      <t>トウ</t>
    </rPh>
    <rPh sb="12" eb="15">
      <t>ミチャクシュ</t>
    </rPh>
    <rPh sb="19" eb="25">
      <t>ホウテイタイヨウネンスウ</t>
    </rPh>
    <rPh sb="26" eb="28">
      <t>ケイカ</t>
    </rPh>
    <rPh sb="32" eb="34">
      <t>キカン</t>
    </rPh>
    <rPh sb="39" eb="42">
      <t>ケイカクテキ</t>
    </rPh>
    <rPh sb="43" eb="45">
      <t>コウシン</t>
    </rPh>
    <rPh sb="49" eb="51">
      <t>ケントウ</t>
    </rPh>
    <rPh sb="52" eb="54">
      <t>ヒツヨウ</t>
    </rPh>
    <phoneticPr fontId="4"/>
  </si>
  <si>
    <t>　収益的収支比率は100％となっているが、経費回収率は100％を大きく下回っており、一般会計繰入金に頼らざるを得ない状況が続いている。水洗化率が100％であるため、水洗化人口の増加は見込めず、使用料収入の大幅な増加は難しい状況である。維持管理にかかる経費をできるだけ抑えながら、使用料収入の確保に向けた対策に取組み、経営改善を図る必要がある。</t>
    <rPh sb="1" eb="8">
      <t>シュウエキテキシュウシヒリツ</t>
    </rPh>
    <rPh sb="21" eb="23">
      <t>ケイヒ</t>
    </rPh>
    <rPh sb="23" eb="25">
      <t>カイシュウ</t>
    </rPh>
    <rPh sb="25" eb="26">
      <t>リツ</t>
    </rPh>
    <rPh sb="32" eb="33">
      <t>オオ</t>
    </rPh>
    <rPh sb="35" eb="37">
      <t>シタマワ</t>
    </rPh>
    <rPh sb="42" eb="49">
      <t>イッパンカイケイクリイレキン</t>
    </rPh>
    <rPh sb="50" eb="51">
      <t>タヨ</t>
    </rPh>
    <rPh sb="55" eb="56">
      <t>エ</t>
    </rPh>
    <rPh sb="58" eb="60">
      <t>ジョウキョウ</t>
    </rPh>
    <rPh sb="61" eb="62">
      <t>ツヅ</t>
    </rPh>
    <rPh sb="67" eb="70">
      <t>スイセンカ</t>
    </rPh>
    <rPh sb="70" eb="71">
      <t>リツ</t>
    </rPh>
    <rPh sb="82" eb="85">
      <t>スイセンカ</t>
    </rPh>
    <rPh sb="85" eb="87">
      <t>ジンコウ</t>
    </rPh>
    <rPh sb="88" eb="90">
      <t>ゾウカ</t>
    </rPh>
    <rPh sb="91" eb="93">
      <t>ミコ</t>
    </rPh>
    <rPh sb="96" eb="99">
      <t>シヨウリョウ</t>
    </rPh>
    <rPh sb="99" eb="101">
      <t>シュウニュウ</t>
    </rPh>
    <rPh sb="102" eb="104">
      <t>オオハバ</t>
    </rPh>
    <rPh sb="105" eb="107">
      <t>ゾウカ</t>
    </rPh>
    <rPh sb="108" eb="109">
      <t>ムズカ</t>
    </rPh>
    <rPh sb="111" eb="113">
      <t>ジョウキョウ</t>
    </rPh>
    <rPh sb="117" eb="119">
      <t>イジ</t>
    </rPh>
    <rPh sb="139" eb="142">
      <t>シヨウリョウ</t>
    </rPh>
    <rPh sb="142" eb="144">
      <t>シュウニュウ</t>
    </rPh>
    <rPh sb="145" eb="147">
      <t>カクホ</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</si>
</sst>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C5A-4B43-B7B8-0199D79677E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C5A-4B43-B7B8-0199D79677E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26.92</c:v>
                </c:pt>
                <c:pt idx="1">
                  <c:v>26.92</c:v>
                </c:pt>
                <c:pt idx="2">
                  <c:v>23.08</c:v>
                </c:pt>
                <c:pt idx="3">
                  <c:v>23.08</c:v>
                </c:pt>
                <c:pt idx="4">
                  <c:v>23.08</c:v>
                </c:pt>
              </c:numCache>
            </c:numRef>
          </c:val>
          <c:extLst>
            <c:ext xmlns:c16="http://schemas.microsoft.com/office/drawing/2014/chart" uri="{C3380CC4-5D6E-409C-BE32-E72D297353CC}">
              <c16:uniqueId val="{00000000-CBE5-4089-98D3-2357D21CAC8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27.46</c:v>
                </c:pt>
                <c:pt idx="1">
                  <c:v>27.55</c:v>
                </c:pt>
                <c:pt idx="2">
                  <c:v>27.26</c:v>
                </c:pt>
                <c:pt idx="3">
                  <c:v>27.09</c:v>
                </c:pt>
                <c:pt idx="4">
                  <c:v>26.64</c:v>
                </c:pt>
              </c:numCache>
            </c:numRef>
          </c:val>
          <c:smooth val="0"/>
          <c:extLst>
            <c:ext xmlns:c16="http://schemas.microsoft.com/office/drawing/2014/chart" uri="{C3380CC4-5D6E-409C-BE32-E72D297353CC}">
              <c16:uniqueId val="{00000001-CBE5-4089-98D3-2357D21CAC8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01C-44ED-9EB5-CA05E6E5ADE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94.81</c:v>
                </c:pt>
                <c:pt idx="1">
                  <c:v>94.87</c:v>
                </c:pt>
                <c:pt idx="2">
                  <c:v>94.93</c:v>
                </c:pt>
                <c:pt idx="3">
                  <c:v>95.1</c:v>
                </c:pt>
                <c:pt idx="4">
                  <c:v>95.52</c:v>
                </c:pt>
              </c:numCache>
            </c:numRef>
          </c:val>
          <c:smooth val="0"/>
          <c:extLst>
            <c:ext xmlns:c16="http://schemas.microsoft.com/office/drawing/2014/chart" uri="{C3380CC4-5D6E-409C-BE32-E72D297353CC}">
              <c16:uniqueId val="{00000001-D01C-44ED-9EB5-CA05E6E5ADE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98.03</c:v>
                </c:pt>
                <c:pt idx="3">
                  <c:v>100</c:v>
                </c:pt>
                <c:pt idx="4">
                  <c:v>100</c:v>
                </c:pt>
              </c:numCache>
            </c:numRef>
          </c:val>
          <c:extLst>
            <c:ext xmlns:c16="http://schemas.microsoft.com/office/drawing/2014/chart" uri="{C3380CC4-5D6E-409C-BE32-E72D297353CC}">
              <c16:uniqueId val="{00000000-691D-4EF5-8E93-1BA4E74096A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1D-4EF5-8E93-1BA4E74096A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79-4EF3-806F-6FFECCBC121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79-4EF3-806F-6FFECCBC121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B4-414E-B048-F9D99F20D63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B4-414E-B048-F9D99F20D63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07-4852-90C3-1B9559CA082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07-4852-90C3-1B9559CA082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24F-4111-98F4-2F9BE7F65D3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4F-4111-98F4-2F9BE7F65D3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F1-4D11-B7E5-8C933EB4F49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332.28</c:v>
                </c:pt>
                <c:pt idx="1">
                  <c:v>274.07</c:v>
                </c:pt>
                <c:pt idx="2">
                  <c:v>243.02</c:v>
                </c:pt>
                <c:pt idx="3">
                  <c:v>196.19</c:v>
                </c:pt>
                <c:pt idx="4">
                  <c:v>129.4</c:v>
                </c:pt>
              </c:numCache>
            </c:numRef>
          </c:val>
          <c:smooth val="0"/>
          <c:extLst>
            <c:ext xmlns:c16="http://schemas.microsoft.com/office/drawing/2014/chart" uri="{C3380CC4-5D6E-409C-BE32-E72D297353CC}">
              <c16:uniqueId val="{00000001-E0F1-4D11-B7E5-8C933EB4F49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44.98</c:v>
                </c:pt>
                <c:pt idx="1">
                  <c:v>53.58</c:v>
                </c:pt>
                <c:pt idx="2">
                  <c:v>39.770000000000003</c:v>
                </c:pt>
                <c:pt idx="3">
                  <c:v>54.76</c:v>
                </c:pt>
                <c:pt idx="4">
                  <c:v>54.91</c:v>
                </c:pt>
              </c:numCache>
            </c:numRef>
          </c:val>
          <c:extLst>
            <c:ext xmlns:c16="http://schemas.microsoft.com/office/drawing/2014/chart" uri="{C3380CC4-5D6E-409C-BE32-E72D297353CC}">
              <c16:uniqueId val="{00000000-198E-4ED5-8823-B9E990A492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35.83</c:v>
                </c:pt>
                <c:pt idx="1">
                  <c:v>37.06</c:v>
                </c:pt>
                <c:pt idx="2">
                  <c:v>41.35</c:v>
                </c:pt>
                <c:pt idx="3">
                  <c:v>39.07</c:v>
                </c:pt>
                <c:pt idx="4">
                  <c:v>38.409999999999997</c:v>
                </c:pt>
              </c:numCache>
            </c:numRef>
          </c:val>
          <c:smooth val="0"/>
          <c:extLst>
            <c:ext xmlns:c16="http://schemas.microsoft.com/office/drawing/2014/chart" uri="{C3380CC4-5D6E-409C-BE32-E72D297353CC}">
              <c16:uniqueId val="{00000001-198E-4ED5-8823-B9E990A492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488.46</c:v>
                </c:pt>
                <c:pt idx="1">
                  <c:v>405.63</c:v>
                </c:pt>
                <c:pt idx="2">
                  <c:v>526.38</c:v>
                </c:pt>
                <c:pt idx="3">
                  <c:v>389.99</c:v>
                </c:pt>
                <c:pt idx="4">
                  <c:v>389.77</c:v>
                </c:pt>
              </c:numCache>
            </c:numRef>
          </c:val>
          <c:extLst>
            <c:ext xmlns:c16="http://schemas.microsoft.com/office/drawing/2014/chart" uri="{C3380CC4-5D6E-409C-BE32-E72D297353CC}">
              <c16:uniqueId val="{00000000-10B7-4177-A313-D966D0DDCEC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528.37</c:v>
                </c:pt>
                <c:pt idx="1">
                  <c:v>514.20000000000005</c:v>
                </c:pt>
                <c:pt idx="2">
                  <c:v>456.7</c:v>
                </c:pt>
                <c:pt idx="3">
                  <c:v>485</c:v>
                </c:pt>
                <c:pt idx="4">
                  <c:v>501.56</c:v>
                </c:pt>
              </c:numCache>
            </c:numRef>
          </c:val>
          <c:smooth val="0"/>
          <c:extLst>
            <c:ext xmlns:c16="http://schemas.microsoft.com/office/drawing/2014/chart" uri="{C3380CC4-5D6E-409C-BE32-E72D297353CC}">
              <c16:uniqueId val="{00000001-10B7-4177-A313-D966D0DDCEC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2"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遊佐町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簡易排水</v>
      </c>
      <c r="Q8" s="49"/>
      <c r="R8" s="49"/>
      <c r="S8" s="49"/>
      <c r="T8" s="49"/>
      <c r="U8" s="49"/>
      <c r="V8" s="49"/>
      <c r="W8" s="49" t="str">
        <f>データ!L6</f>
        <v>J2</v>
      </c>
      <c r="X8" s="49"/>
      <c r="Y8" s="49"/>
      <c r="Z8" s="49"/>
      <c r="AA8" s="49"/>
      <c r="AB8" s="49"/>
      <c r="AC8" s="49"/>
      <c r="AD8" s="50" t="str">
        <f>データ!$M$6</f>
        <v>非設置</v>
      </c>
      <c r="AE8" s="50"/>
      <c r="AF8" s="50"/>
      <c r="AG8" s="50"/>
      <c r="AH8" s="50"/>
      <c r="AI8" s="50"/>
      <c r="AJ8" s="50"/>
      <c r="AK8" s="3"/>
      <c r="AL8" s="51">
        <f>データ!S6</f>
        <v>13655</v>
      </c>
      <c r="AM8" s="51"/>
      <c r="AN8" s="51"/>
      <c r="AO8" s="51"/>
      <c r="AP8" s="51"/>
      <c r="AQ8" s="51"/>
      <c r="AR8" s="51"/>
      <c r="AS8" s="51"/>
      <c r="AT8" s="46">
        <f>データ!T6</f>
        <v>208.39</v>
      </c>
      <c r="AU8" s="46"/>
      <c r="AV8" s="46"/>
      <c r="AW8" s="46"/>
      <c r="AX8" s="46"/>
      <c r="AY8" s="46"/>
      <c r="AZ8" s="46"/>
      <c r="BA8" s="46"/>
      <c r="BB8" s="46">
        <f>データ!U6</f>
        <v>65.53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0.25</v>
      </c>
      <c r="Q10" s="46"/>
      <c r="R10" s="46"/>
      <c r="S10" s="46"/>
      <c r="T10" s="46"/>
      <c r="U10" s="46"/>
      <c r="V10" s="46"/>
      <c r="W10" s="46">
        <f>データ!Q6</f>
        <v>100</v>
      </c>
      <c r="X10" s="46"/>
      <c r="Y10" s="46"/>
      <c r="Z10" s="46"/>
      <c r="AA10" s="46"/>
      <c r="AB10" s="46"/>
      <c r="AC10" s="46"/>
      <c r="AD10" s="51">
        <f>データ!R6</f>
        <v>3740</v>
      </c>
      <c r="AE10" s="51"/>
      <c r="AF10" s="51"/>
      <c r="AG10" s="51"/>
      <c r="AH10" s="51"/>
      <c r="AI10" s="51"/>
      <c r="AJ10" s="51"/>
      <c r="AK10" s="2"/>
      <c r="AL10" s="51">
        <f>データ!V6</f>
        <v>34</v>
      </c>
      <c r="AM10" s="51"/>
      <c r="AN10" s="51"/>
      <c r="AO10" s="51"/>
      <c r="AP10" s="51"/>
      <c r="AQ10" s="51"/>
      <c r="AR10" s="51"/>
      <c r="AS10" s="51"/>
      <c r="AT10" s="46">
        <f>データ!W6</f>
        <v>0.06</v>
      </c>
      <c r="AU10" s="46"/>
      <c r="AV10" s="46"/>
      <c r="AW10" s="46"/>
      <c r="AX10" s="46"/>
      <c r="AY10" s="46"/>
      <c r="AZ10" s="46"/>
      <c r="BA10" s="46"/>
      <c r="BB10" s="46">
        <f>データ!X6</f>
        <v>566.66999999999996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【129.40】</v>
      </c>
      <c r="I86" s="26" t="str">
        <f>データ!CA6</f>
        <v>【38.41】</v>
      </c>
      <c r="J86" s="26" t="str">
        <f>データ!CL6</f>
        <v>【501.56】</v>
      </c>
      <c r="K86" s="26" t="str">
        <f>データ!CW6</f>
        <v>【26.64】</v>
      </c>
      <c r="L86" s="26" t="str">
        <f>データ!DH6</f>
        <v>【95.52】</v>
      </c>
      <c r="M86" s="26" t="s">
        <v>44</v>
      </c>
      <c r="N86" s="26" t="s">
        <v>44</v>
      </c>
      <c r="O86" s="26" t="str">
        <f>データ!EO6</f>
        <v>【0.00】</v>
      </c>
    </row>
  </sheetData>
  <sheetProtection algorithmName="SHA-512" hashValue="ZHJPKFzJt2xcGcQ+2yBkfu5Pyl6LB+yHk9LxGtUYe3qQzglgIuKYFkuQTvWGj5ecroSXKALspSccRRrc783aEg==" saltValue="8jrdVIKEeM6iiUsJFblMB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64611</v>
      </c>
      <c r="D6" s="33">
        <f t="shared" si="3"/>
        <v>47</v>
      </c>
      <c r="E6" s="33">
        <f t="shared" si="3"/>
        <v>17</v>
      </c>
      <c r="F6" s="33">
        <f t="shared" si="3"/>
        <v>8</v>
      </c>
      <c r="G6" s="33">
        <f t="shared" si="3"/>
        <v>0</v>
      </c>
      <c r="H6" s="33" t="str">
        <f t="shared" si="3"/>
        <v>山形県　遊佐町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0.25</v>
      </c>
      <c r="Q6" s="34">
        <f t="shared" si="3"/>
        <v>100</v>
      </c>
      <c r="R6" s="34">
        <f t="shared" si="3"/>
        <v>3740</v>
      </c>
      <c r="S6" s="34">
        <f t="shared" si="3"/>
        <v>13655</v>
      </c>
      <c r="T6" s="34">
        <f t="shared" si="3"/>
        <v>208.39</v>
      </c>
      <c r="U6" s="34">
        <f t="shared" si="3"/>
        <v>65.53</v>
      </c>
      <c r="V6" s="34">
        <f t="shared" si="3"/>
        <v>34</v>
      </c>
      <c r="W6" s="34">
        <f t="shared" si="3"/>
        <v>0.06</v>
      </c>
      <c r="X6" s="34">
        <f t="shared" si="3"/>
        <v>566.66999999999996</v>
      </c>
      <c r="Y6" s="35">
        <f>IF(Y7="",NA(),Y7)</f>
        <v>100</v>
      </c>
      <c r="Z6" s="35">
        <f t="shared" ref="Z6:AH6" si="4">IF(Z7="",NA(),Z7)</f>
        <v>100</v>
      </c>
      <c r="AA6" s="35">
        <f t="shared" si="4"/>
        <v>98.03</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332.28</v>
      </c>
      <c r="BL6" s="35">
        <f t="shared" si="7"/>
        <v>274.07</v>
      </c>
      <c r="BM6" s="35">
        <f t="shared" si="7"/>
        <v>243.02</v>
      </c>
      <c r="BN6" s="35">
        <f t="shared" si="7"/>
        <v>196.19</v>
      </c>
      <c r="BO6" s="35">
        <f t="shared" si="7"/>
        <v>129.4</v>
      </c>
      <c r="BP6" s="34" t="str">
        <f>IF(BP7="","",IF(BP7="-","【-】","【"&amp;SUBSTITUTE(TEXT(BP7,"#,##0.00"),"-","△")&amp;"】"))</f>
        <v>【129.40】</v>
      </c>
      <c r="BQ6" s="35">
        <f>IF(BQ7="",NA(),BQ7)</f>
        <v>44.98</v>
      </c>
      <c r="BR6" s="35">
        <f t="shared" ref="BR6:BZ6" si="8">IF(BR7="",NA(),BR7)</f>
        <v>53.58</v>
      </c>
      <c r="BS6" s="35">
        <f t="shared" si="8"/>
        <v>39.770000000000003</v>
      </c>
      <c r="BT6" s="35">
        <f t="shared" si="8"/>
        <v>54.76</v>
      </c>
      <c r="BU6" s="35">
        <f t="shared" si="8"/>
        <v>54.91</v>
      </c>
      <c r="BV6" s="35">
        <f t="shared" si="8"/>
        <v>35.83</v>
      </c>
      <c r="BW6" s="35">
        <f t="shared" si="8"/>
        <v>37.06</v>
      </c>
      <c r="BX6" s="35">
        <f t="shared" si="8"/>
        <v>41.35</v>
      </c>
      <c r="BY6" s="35">
        <f t="shared" si="8"/>
        <v>39.07</v>
      </c>
      <c r="BZ6" s="35">
        <f t="shared" si="8"/>
        <v>38.409999999999997</v>
      </c>
      <c r="CA6" s="34" t="str">
        <f>IF(CA7="","",IF(CA7="-","【-】","【"&amp;SUBSTITUTE(TEXT(CA7,"#,##0.00"),"-","△")&amp;"】"))</f>
        <v>【38.41】</v>
      </c>
      <c r="CB6" s="35">
        <f>IF(CB7="",NA(),CB7)</f>
        <v>488.46</v>
      </c>
      <c r="CC6" s="35">
        <f t="shared" ref="CC6:CK6" si="9">IF(CC7="",NA(),CC7)</f>
        <v>405.63</v>
      </c>
      <c r="CD6" s="35">
        <f t="shared" si="9"/>
        <v>526.38</v>
      </c>
      <c r="CE6" s="35">
        <f t="shared" si="9"/>
        <v>389.99</v>
      </c>
      <c r="CF6" s="35">
        <f t="shared" si="9"/>
        <v>389.77</v>
      </c>
      <c r="CG6" s="35">
        <f t="shared" si="9"/>
        <v>528.37</v>
      </c>
      <c r="CH6" s="35">
        <f t="shared" si="9"/>
        <v>514.20000000000005</v>
      </c>
      <c r="CI6" s="35">
        <f t="shared" si="9"/>
        <v>456.7</v>
      </c>
      <c r="CJ6" s="35">
        <f t="shared" si="9"/>
        <v>485</v>
      </c>
      <c r="CK6" s="35">
        <f t="shared" si="9"/>
        <v>501.56</v>
      </c>
      <c r="CL6" s="34" t="str">
        <f>IF(CL7="","",IF(CL7="-","【-】","【"&amp;SUBSTITUTE(TEXT(CL7,"#,##0.00"),"-","△")&amp;"】"))</f>
        <v>【501.56】</v>
      </c>
      <c r="CM6" s="35">
        <f>IF(CM7="",NA(),CM7)</f>
        <v>26.92</v>
      </c>
      <c r="CN6" s="35">
        <f t="shared" ref="CN6:CV6" si="10">IF(CN7="",NA(),CN7)</f>
        <v>26.92</v>
      </c>
      <c r="CO6" s="35">
        <f t="shared" si="10"/>
        <v>23.08</v>
      </c>
      <c r="CP6" s="35">
        <f t="shared" si="10"/>
        <v>23.08</v>
      </c>
      <c r="CQ6" s="35">
        <f t="shared" si="10"/>
        <v>23.08</v>
      </c>
      <c r="CR6" s="35">
        <f t="shared" si="10"/>
        <v>27.46</v>
      </c>
      <c r="CS6" s="35">
        <f t="shared" si="10"/>
        <v>27.55</v>
      </c>
      <c r="CT6" s="35">
        <f t="shared" si="10"/>
        <v>27.26</v>
      </c>
      <c r="CU6" s="35">
        <f t="shared" si="10"/>
        <v>27.09</v>
      </c>
      <c r="CV6" s="35">
        <f t="shared" si="10"/>
        <v>26.64</v>
      </c>
      <c r="CW6" s="34" t="str">
        <f>IF(CW7="","",IF(CW7="-","【-】","【"&amp;SUBSTITUTE(TEXT(CW7,"#,##0.00"),"-","△")&amp;"】"))</f>
        <v>【26.64】</v>
      </c>
      <c r="CX6" s="35">
        <f>IF(CX7="",NA(),CX7)</f>
        <v>100</v>
      </c>
      <c r="CY6" s="35">
        <f t="shared" ref="CY6:DG6" si="11">IF(CY7="",NA(),CY7)</f>
        <v>100</v>
      </c>
      <c r="CZ6" s="35">
        <f t="shared" si="11"/>
        <v>100</v>
      </c>
      <c r="DA6" s="35">
        <f t="shared" si="11"/>
        <v>100</v>
      </c>
      <c r="DB6" s="35">
        <f t="shared" si="11"/>
        <v>100</v>
      </c>
      <c r="DC6" s="35">
        <f t="shared" si="11"/>
        <v>94.81</v>
      </c>
      <c r="DD6" s="35">
        <f t="shared" si="11"/>
        <v>94.87</v>
      </c>
      <c r="DE6" s="35">
        <f t="shared" si="11"/>
        <v>94.93</v>
      </c>
      <c r="DF6" s="35">
        <f t="shared" si="11"/>
        <v>95.1</v>
      </c>
      <c r="DG6" s="35">
        <f t="shared" si="11"/>
        <v>95.52</v>
      </c>
      <c r="DH6" s="34" t="str">
        <f>IF(DH7="","",IF(DH7="-","【-】","【"&amp;SUBSTITUTE(TEXT(DH7,"#,##0.00"),"-","△")&amp;"】"))</f>
        <v>【95.52】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2019</v>
      </c>
      <c r="C7" s="37">
        <v>64611</v>
      </c>
      <c r="D7" s="37">
        <v>47</v>
      </c>
      <c r="E7" s="37">
        <v>17</v>
      </c>
      <c r="F7" s="37">
        <v>8</v>
      </c>
      <c r="G7" s="37">
        <v>0</v>
      </c>
      <c r="H7" s="37" t="s">
        <v>98</v>
      </c>
      <c r="I7" s="37" t="s">
        <v>99</v>
      </c>
      <c r="J7" s="37" t="s">
        <v>100</v>
      </c>
      <c r="K7" s="37" t="s">
        <v>101</v>
      </c>
      <c r="L7" s="37" t="s">
        <v>102</v>
      </c>
      <c r="M7" s="37" t="s">
        <v>103</v>
      </c>
      <c r="N7" s="38" t="s">
        <v>104</v>
      </c>
      <c r="O7" s="38" t="s">
        <v>105</v>
      </c>
      <c r="P7" s="38">
        <v>0.25</v>
      </c>
      <c r="Q7" s="38">
        <v>100</v>
      </c>
      <c r="R7" s="38">
        <v>3740</v>
      </c>
      <c r="S7" s="38">
        <v>13655</v>
      </c>
      <c r="T7" s="38">
        <v>208.39</v>
      </c>
      <c r="U7" s="38">
        <v>65.53</v>
      </c>
      <c r="V7" s="38">
        <v>34</v>
      </c>
      <c r="W7" s="38">
        <v>0.06</v>
      </c>
      <c r="X7" s="38">
        <v>566.66999999999996</v>
      </c>
      <c r="Y7" s="38">
        <v>100</v>
      </c>
      <c r="Z7" s="38">
        <v>100</v>
      </c>
      <c r="AA7" s="38">
        <v>98.03</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332.28</v>
      </c>
      <c r="BL7" s="38">
        <v>274.07</v>
      </c>
      <c r="BM7" s="38">
        <v>243.02</v>
      </c>
      <c r="BN7" s="38">
        <v>196.19</v>
      </c>
      <c r="BO7" s="38">
        <v>129.4</v>
      </c>
      <c r="BP7" s="38">
        <v>129.4</v>
      </c>
      <c r="BQ7" s="38">
        <v>44.98</v>
      </c>
      <c r="BR7" s="38">
        <v>53.58</v>
      </c>
      <c r="BS7" s="38">
        <v>39.770000000000003</v>
      </c>
      <c r="BT7" s="38">
        <v>54.76</v>
      </c>
      <c r="BU7" s="38">
        <v>54.91</v>
      </c>
      <c r="BV7" s="38">
        <v>35.83</v>
      </c>
      <c r="BW7" s="38">
        <v>37.06</v>
      </c>
      <c r="BX7" s="38">
        <v>41.35</v>
      </c>
      <c r="BY7" s="38">
        <v>39.07</v>
      </c>
      <c r="BZ7" s="38">
        <v>38.409999999999997</v>
      </c>
      <c r="CA7" s="38">
        <v>38.409999999999997</v>
      </c>
      <c r="CB7" s="38">
        <v>488.46</v>
      </c>
      <c r="CC7" s="38">
        <v>405.63</v>
      </c>
      <c r="CD7" s="38">
        <v>526.38</v>
      </c>
      <c r="CE7" s="38">
        <v>389.99</v>
      </c>
      <c r="CF7" s="38">
        <v>389.77</v>
      </c>
      <c r="CG7" s="38">
        <v>528.37</v>
      </c>
      <c r="CH7" s="38">
        <v>514.20000000000005</v>
      </c>
      <c r="CI7" s="38">
        <v>456.7</v>
      </c>
      <c r="CJ7" s="38">
        <v>485</v>
      </c>
      <c r="CK7" s="38">
        <v>501.56</v>
      </c>
      <c r="CL7" s="38">
        <v>501.56</v>
      </c>
      <c r="CM7" s="38">
        <v>26.92</v>
      </c>
      <c r="CN7" s="38">
        <v>26.92</v>
      </c>
      <c r="CO7" s="38">
        <v>23.08</v>
      </c>
      <c r="CP7" s="38">
        <v>23.08</v>
      </c>
      <c r="CQ7" s="38">
        <v>23.08</v>
      </c>
      <c r="CR7" s="38">
        <v>27.46</v>
      </c>
      <c r="CS7" s="38">
        <v>27.55</v>
      </c>
      <c r="CT7" s="38">
        <v>27.26</v>
      </c>
      <c r="CU7" s="38">
        <v>27.09</v>
      </c>
      <c r="CV7" s="38">
        <v>26.64</v>
      </c>
      <c r="CW7" s="38">
        <v>26.64</v>
      </c>
      <c r="CX7" s="38">
        <v>100</v>
      </c>
      <c r="CY7" s="38">
        <v>100</v>
      </c>
      <c r="CZ7" s="38">
        <v>100</v>
      </c>
      <c r="DA7" s="38">
        <v>100</v>
      </c>
      <c r="DB7" s="38">
        <v>100</v>
      </c>
      <c r="DC7" s="38">
        <v>94.81</v>
      </c>
      <c r="DD7" s="38">
        <v>94.87</v>
      </c>
      <c r="DE7" s="38">
        <v>94.93</v>
      </c>
      <c r="DF7" s="38">
        <v>95.1</v>
      </c>
      <c r="DG7" s="38">
        <v>95.52</v>
      </c>
      <c r="DH7" s="38">
        <v>95.52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恵里</cp:lastModifiedBy>
  <cp:lastPrinted>2021-01-18T04:49:13Z</cp:lastPrinted>
  <dcterms:created xsi:type="dcterms:W3CDTF">2020-12-04T03:13:31Z</dcterms:created>
  <dcterms:modified xsi:type="dcterms:W3CDTF">2021-01-18T08:12:40Z</dcterms:modified>
  <cp:category/>
</cp:coreProperties>
</file>