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C:\Users\U4915\Desktop\新しいフォルダー\"/>
    </mc:Choice>
  </mc:AlternateContent>
  <workbookProtection workbookAlgorithmName="SHA-512" workbookHashValue="KJj5cS8QJcbVExWZ9aiGZC8HJDdXl8pVV+1hrqTq0LOUn2BLm3bAqnroT3OWtwrSflcmYYFBLTX9pqwtsnBYjw==" workbookSaltValue="RCDlllCYl4Yb8QM6QYE7Nw==" workbookSpinCount="100000" lockStructure="1"/>
  <bookViews>
    <workbookView xWindow="0" yWindow="0" windowWidth="20490" windowHeight="6705"/>
  </bookViews>
  <sheets>
    <sheet name="法非適用_下水道事業" sheetId="4" r:id="rId1"/>
    <sheet name="データ" sheetId="5" state="hidden" r:id="rId2"/>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R6" i="5"/>
  <c r="Q6" i="5"/>
  <c r="W10" i="4" s="1"/>
  <c r="P6" i="5"/>
  <c r="O6" i="5"/>
  <c r="I10" i="4" s="1"/>
  <c r="N6" i="5"/>
  <c r="M6" i="5"/>
  <c r="AD8" i="4" s="1"/>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AL10" i="4"/>
  <c r="AD10" i="4"/>
  <c r="P10" i="4"/>
  <c r="B10" i="4"/>
  <c r="AT8" i="4"/>
  <c r="AL8" i="4"/>
  <c r="I8" i="4"/>
  <c r="B8" i="4"/>
</calcChain>
</file>

<file path=xl/sharedStrings.xml><?xml version="1.0" encoding="utf-8"?>
<sst xmlns="http://schemas.openxmlformats.org/spreadsheetml/2006/main" count="244" uniqueCount="118">
  <si>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</si>
  <si>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</si>
  <si>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</si>
  <si>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</si>
  <si>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</si>
  <si>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</si>
  <si>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</si>
  <si>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</si>
  <si>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</si>
  <si>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</si>
  <si>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</si>
  <si>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</si>
  <si>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</si>
  <si>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</si>
  <si>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</si>
  <si>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</si>
  <si>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</si>
  <si>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</si>
  <si>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</si>
  <si>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</si>
  <si>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</si>
  <si>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</si>
  <si>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</si>
  <si>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</si>
  <si>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</si>
  <si>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</si>
  <si>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</si>
  <si>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</si>
  <si>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</si>
  <si>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</si>
  <si>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</si>
  <si>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</si>
  <si>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</si>
  <si>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</si>
  <si>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</si>
  <si>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</si>
  <si>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</si>
  <si>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</si>
  <si>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</si>
  <si>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</si>
  <si>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</si>
  <si>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</si>
  <si>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</si>
  <si>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</si>
  <si>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</si>
  <si>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</si>
  <si>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</si>
  <si>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</si>
  <si>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</si>
  <si>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</si>
  <si>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</si>
  <si>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</si>
  <si>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</si>
  <si>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</si>
  <si>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</si>
  <si>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</si>
  <si>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</si>
  <si>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</si>
  <si>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</si>
  <si>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</si>
  <si>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</si>
  <si>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</si>
  <si>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</si>
  <si>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</si>
  <si>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</si>
  <si>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</si>
  <si>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</si>
  <si>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</si>
  <si>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</si>
  <si>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</si>
  <si>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</si>
  <si>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</si>
  <si>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</si>
  <si>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</si>
  <si>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</si>
  <si>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</si>
  <si>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</si>
  <si>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</si>
  <si>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</si>
  <si>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</si>
  <si>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</si>
  <si>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</si>
  <si>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</si>
  <si>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</si>
  <si>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</si>
  <si>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</si>
  <si>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</si>
  <si>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</si>
  <si>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</si>
  <si>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</si>
  <si>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</si>
  <si>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</si>
  <si>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</si>
  <si>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</si>
  <si>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</si>
  <si>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</si>
  <si>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</si>
  <si>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</si>
  <si>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</si>
  <si>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</si>
  <si>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</si>
  <si>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</si>
  <si>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</si>
  <si>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</si>
  <si>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</si>
  <si>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</si>
  <si>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</si>
  <si>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</si>
  <si>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</si>
  <si>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</si>
  <si>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</si>
  <si>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</si>
  <si>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</si>
  <si>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</si>
  <si>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</si>
  <si>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　下水道事業は、資本費が膨大で地方債償還金及び支払利子が歳出の多くを占めていることから、使用料収入だけでは経費を賄いきれず、繰入金に依存している状況にある。とくに地方債償還金が影響して収益的</t>
    </r>
    <r>
      <rPr>
        <sz val="11"/>
        <rFont val="ＭＳ ゴシック"/>
        <family val="3"/>
        <charset val="128"/>
      </rPr>
      <t>収支</t>
    </r>
    <r>
      <rPr>
        <sz val="11"/>
        <color theme="1"/>
        <rFont val="ＭＳ ゴシック"/>
        <family val="3"/>
        <charset val="128"/>
      </rPr>
      <t>比率が低迷しているため、経費の縮減と合わせて適正な料金への改定が求められる。汚水処理原価については、類似団体の平均値と比して大きく剥離しているために、これまで同様更なる維持管理費の削減、接続率の向上による有収水量の増加が求められる。水洗化率においては、近年横ばいで推移している。</t>
    </r>
    <rPh sb="1" eb="4">
      <t>ゲスイドウ</t>
    </rPh>
    <rPh sb="4" eb="6">
      <t>ジギョウ</t>
    </rPh>
    <rPh sb="8" eb="10">
      <t>シホン</t>
    </rPh>
    <rPh sb="10" eb="11">
      <t>ヒ</t>
    </rPh>
    <rPh sb="12" eb="14">
      <t>ボウダイ</t>
    </rPh>
    <rPh sb="15" eb="18">
      <t>チホウサイ</t>
    </rPh>
    <rPh sb="18" eb="20">
      <t>ショウカン</t>
    </rPh>
    <rPh sb="20" eb="21">
      <t>キン</t>
    </rPh>
    <rPh sb="21" eb="22">
      <t>オヨ</t>
    </rPh>
    <rPh sb="23" eb="25">
      <t>シハラ</t>
    </rPh>
    <rPh sb="25" eb="27">
      <t>リシ</t>
    </rPh>
    <rPh sb="28" eb="30">
      <t>サイシュツ</t>
    </rPh>
    <rPh sb="31" eb="32">
      <t>オオ</t>
    </rPh>
    <rPh sb="34" eb="35">
      <t>シ</t>
    </rPh>
    <rPh sb="44" eb="47">
      <t>シヨウリョウ</t>
    </rPh>
    <rPh sb="47" eb="49">
      <t>シュウニュウ</t>
    </rPh>
    <rPh sb="53" eb="55">
      <t>ケイヒ</t>
    </rPh>
    <rPh sb="56" eb="57">
      <t>マカナ</t>
    </rPh>
    <rPh sb="62" eb="64">
      <t>クリイレ</t>
    </rPh>
    <rPh sb="64" eb="65">
      <t>キン</t>
    </rPh>
    <rPh sb="66" eb="68">
      <t>イゾン</t>
    </rPh>
    <rPh sb="72" eb="74">
      <t>ジョウキョウ</t>
    </rPh>
    <rPh sb="81" eb="84">
      <t>チホウサイ</t>
    </rPh>
    <rPh sb="84" eb="86">
      <t>ショウカン</t>
    </rPh>
    <rPh sb="86" eb="87">
      <t>キン</t>
    </rPh>
    <rPh sb="88" eb="90">
      <t>エイキョウ</t>
    </rPh>
    <rPh sb="92" eb="95">
      <t>シュウエキテキ</t>
    </rPh>
    <rPh sb="95" eb="97">
      <t>シュウシ</t>
    </rPh>
    <rPh sb="97" eb="99">
      <t>ヒリツ</t>
    </rPh>
    <rPh sb="100" eb="102">
      <t>テイメイ</t>
    </rPh>
    <rPh sb="109" eb="111">
      <t>ケイヒ</t>
    </rPh>
    <rPh sb="112" eb="114">
      <t>シュクゲン</t>
    </rPh>
    <rPh sb="115" eb="116">
      <t>ア</t>
    </rPh>
    <rPh sb="119" eb="121">
      <t>テキセイ</t>
    </rPh>
    <rPh sb="122" eb="124">
      <t>リョウキン</t>
    </rPh>
    <rPh sb="126" eb="128">
      <t>カイテイ</t>
    </rPh>
    <rPh sb="129" eb="130">
      <t>モト</t>
    </rPh>
    <rPh sb="135" eb="137">
      <t>オスイ</t>
    </rPh>
    <rPh sb="137" eb="139">
      <t>ショリ</t>
    </rPh>
    <rPh sb="139" eb="141">
      <t>ゲンカ</t>
    </rPh>
    <rPh sb="147" eb="149">
      <t>ルイジ</t>
    </rPh>
    <rPh sb="149" eb="151">
      <t>ダンタイ</t>
    </rPh>
    <rPh sb="152" eb="155">
      <t>ヘイキンチ</t>
    </rPh>
    <rPh sb="156" eb="157">
      <t>ヒ</t>
    </rPh>
    <rPh sb="159" eb="160">
      <t>オオ</t>
    </rPh>
    <rPh sb="162" eb="164">
      <t>ハクリ</t>
    </rPh>
    <rPh sb="176" eb="178">
      <t>ドウヨウ</t>
    </rPh>
    <rPh sb="178" eb="179">
      <t>サラ</t>
    </rPh>
    <rPh sb="181" eb="183">
      <t>イジ</t>
    </rPh>
    <rPh sb="183" eb="186">
      <t>カンリヒ</t>
    </rPh>
    <rPh sb="187" eb="189">
      <t>サクゲン</t>
    </rPh>
    <rPh sb="190" eb="192">
      <t>セツゾク</t>
    </rPh>
    <rPh sb="192" eb="193">
      <t>リツ</t>
    </rPh>
    <rPh sb="194" eb="196">
      <t>コウジョウ</t>
    </rPh>
    <rPh sb="199" eb="201">
      <t>ユウシュウ</t>
    </rPh>
    <rPh sb="201" eb="203">
      <t>スイリョウ</t>
    </rPh>
    <rPh sb="204" eb="206">
      <t>ゾウカ</t>
    </rPh>
    <rPh sb="207" eb="208">
      <t>モト</t>
    </rPh>
    <rPh sb="213" eb="216">
      <t>スイセンカ</t>
    </rPh>
    <rPh sb="216" eb="217">
      <t>リツ</t>
    </rPh>
    <rPh sb="223" eb="225">
      <t>キンネン</t>
    </rPh>
    <rPh sb="225" eb="226">
      <t>ヨコ</t>
    </rPh>
    <rPh sb="229" eb="231">
      <t>スイイ</t>
    </rPh>
    <phoneticPr fontId="16"/>
  </si>
  <si>
    <r>
      <t>　供用開始から19年経過している。定期的な管路点検を行っているが、管渠の更新の実績はない。圧送が必要な地区のマンホールポンプ等については、維持管理業者からの点検報告書を基に修繕及び交換を行っている。また、マンホール等周りの沈下等による舗装修繕も行っている。　　　　　　　　　　　　　　　　　　　　　　　　　　　　　　　　　　　　　　　　　　　　　　　　　　　　　　　　　　　　　　　　　　　　　　　　　　　　　</t>
    </r>
    <r>
      <rPr>
        <sz val="9"/>
        <color theme="1"/>
        <rFont val="ＭＳ ゴシック"/>
        <family val="3"/>
        <charset val="128"/>
      </rPr>
      <t>※決算統計時に誤って数値入力してしまったため、管渠改善率がH27、H28に出てきておりますが、管渠の修繕、改良、更新管渠延長の実績はありません。</t>
    </r>
    <rPh sb="1" eb="3">
      <t>キョウヨウ</t>
    </rPh>
    <rPh sb="3" eb="5">
      <t>カイシ</t>
    </rPh>
    <rPh sb="9" eb="10">
      <t>ネン</t>
    </rPh>
    <rPh sb="10" eb="12">
      <t>ケイカ</t>
    </rPh>
    <rPh sb="17" eb="20">
      <t>テイキテキ</t>
    </rPh>
    <rPh sb="21" eb="23">
      <t>カンロ</t>
    </rPh>
    <rPh sb="23" eb="25">
      <t>テンケン</t>
    </rPh>
    <rPh sb="26" eb="27">
      <t>オコナ</t>
    </rPh>
    <rPh sb="33" eb="35">
      <t>カンキョ</t>
    </rPh>
    <rPh sb="36" eb="38">
      <t>コウシン</t>
    </rPh>
    <rPh sb="39" eb="41">
      <t>ジッセキ</t>
    </rPh>
    <rPh sb="45" eb="47">
      <t>アッソウ</t>
    </rPh>
    <rPh sb="48" eb="50">
      <t>ヒツヨウ</t>
    </rPh>
    <rPh sb="51" eb="53">
      <t>チク</t>
    </rPh>
    <rPh sb="62" eb="63">
      <t>トウ</t>
    </rPh>
    <rPh sb="69" eb="71">
      <t>イジ</t>
    </rPh>
    <rPh sb="71" eb="73">
      <t>カンリ</t>
    </rPh>
    <rPh sb="73" eb="75">
      <t>ギョウシャ</t>
    </rPh>
    <rPh sb="78" eb="80">
      <t>テンケン</t>
    </rPh>
    <rPh sb="84" eb="85">
      <t>モト</t>
    </rPh>
    <rPh sb="86" eb="88">
      <t>シュウゼン</t>
    </rPh>
    <rPh sb="88" eb="89">
      <t>オヨ</t>
    </rPh>
    <rPh sb="90" eb="92">
      <t>コウカン</t>
    </rPh>
    <rPh sb="93" eb="94">
      <t>オコナ</t>
    </rPh>
    <rPh sb="107" eb="108">
      <t>トウ</t>
    </rPh>
    <rPh sb="108" eb="109">
      <t>マワ</t>
    </rPh>
    <rPh sb="111" eb="113">
      <t>チンカ</t>
    </rPh>
    <rPh sb="113" eb="114">
      <t>トウ</t>
    </rPh>
    <rPh sb="117" eb="119">
      <t>ホソウ</t>
    </rPh>
    <rPh sb="119" eb="121">
      <t>シュウゼン</t>
    </rPh>
    <rPh sb="122" eb="123">
      <t>オコナ</t>
    </rPh>
    <rPh sb="206" eb="208">
      <t>ケッサン</t>
    </rPh>
    <rPh sb="208" eb="210">
      <t>トウケイ</t>
    </rPh>
    <rPh sb="210" eb="211">
      <t>ジ</t>
    </rPh>
    <rPh sb="212" eb="213">
      <t>アヤマ</t>
    </rPh>
    <rPh sb="215" eb="217">
      <t>スウチ</t>
    </rPh>
    <rPh sb="217" eb="219">
      <t>ニュウリョク</t>
    </rPh>
    <rPh sb="228" eb="230">
      <t>カンキョ</t>
    </rPh>
    <rPh sb="230" eb="232">
      <t>カイゼン</t>
    </rPh>
    <rPh sb="232" eb="233">
      <t>リツ</t>
    </rPh>
    <rPh sb="242" eb="243">
      <t>デ</t>
    </rPh>
    <rPh sb="252" eb="254">
      <t>カンキョ</t>
    </rPh>
    <rPh sb="255" eb="257">
      <t>シュウゼン</t>
    </rPh>
    <rPh sb="258" eb="260">
      <t>カイリョウ</t>
    </rPh>
    <rPh sb="261" eb="263">
      <t>コウシン</t>
    </rPh>
    <rPh sb="263" eb="265">
      <t>カンキョ</t>
    </rPh>
    <rPh sb="265" eb="267">
      <t>エンチョウ</t>
    </rPh>
    <rPh sb="268" eb="270">
      <t>ジッセキ</t>
    </rPh>
    <phoneticPr fontId="16"/>
  </si>
  <si>
    <t>　当組合における下水道事業は比較的後発であることから、マンホールポンプ等を除いて老朽化の問題は顕在化していない。中心部の整備が完了していることから料金収入の伸びには限りがあり、今後の維持修繕を踏まえ、持続可能な下水道事業を図るために更なる水洗化率の向上と維持管理経費の削減、適正な料金への改定を視野に入れて取り組んでいく。</t>
    <rPh sb="1" eb="2">
      <t>トウ</t>
    </rPh>
    <rPh sb="2" eb="4">
      <t>クミアイ</t>
    </rPh>
    <rPh sb="8" eb="11">
      <t>ゲスイドウ</t>
    </rPh>
    <rPh sb="11" eb="13">
      <t>ジギョウ</t>
    </rPh>
    <rPh sb="14" eb="17">
      <t>ヒカクテキ</t>
    </rPh>
    <rPh sb="17" eb="19">
      <t>コウハツ</t>
    </rPh>
    <rPh sb="35" eb="36">
      <t>トウ</t>
    </rPh>
    <rPh sb="37" eb="38">
      <t>ノゾ</t>
    </rPh>
    <rPh sb="40" eb="43">
      <t>ロウキュウカ</t>
    </rPh>
    <rPh sb="44" eb="46">
      <t>モンダイ</t>
    </rPh>
    <rPh sb="127" eb="129">
      <t>イジ</t>
    </rPh>
    <rPh sb="129" eb="131">
      <t>カンリ</t>
    </rPh>
    <rPh sb="131" eb="133">
      <t>ケイヒ</t>
    </rPh>
    <rPh sb="134" eb="136">
      <t>サクゲン</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</si>
</sst>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0.76</c:v>
                </c:pt>
                <c:pt idx="1">
                  <c:v>1.88</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C41-4B90-8E23-7BAE04CFB92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0.33</c:v>
                </c:pt>
                <c:pt idx="1">
                  <c:v>0.15</c:v>
                </c:pt>
                <c:pt idx="2">
                  <c:v>0.16</c:v>
                </c:pt>
                <c:pt idx="3">
                  <c:v>0.13</c:v>
                </c:pt>
                <c:pt idx="4">
                  <c:v>0.15</c:v>
                </c:pt>
              </c:numCache>
            </c:numRef>
          </c:val>
          <c:smooth val="0"/>
          <c:extLst>
            <c:ext xmlns:c16="http://schemas.microsoft.com/office/drawing/2014/chart" uri="{C3380CC4-5D6E-409C-BE32-E72D297353CC}">
              <c16:uniqueId val="{00000001-2C41-4B90-8E23-7BAE04CFB92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667-416D-A4A6-3CBE026027B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44.89</c:v>
                </c:pt>
                <c:pt idx="1">
                  <c:v>53.51</c:v>
                </c:pt>
                <c:pt idx="2">
                  <c:v>53.5</c:v>
                </c:pt>
                <c:pt idx="3">
                  <c:v>52.58</c:v>
                </c:pt>
                <c:pt idx="4">
                  <c:v>50.94</c:v>
                </c:pt>
              </c:numCache>
            </c:numRef>
          </c:val>
          <c:smooth val="0"/>
          <c:extLst>
            <c:ext xmlns:c16="http://schemas.microsoft.com/office/drawing/2014/chart" uri="{C3380CC4-5D6E-409C-BE32-E72D297353CC}">
              <c16:uniqueId val="{00000001-9667-416D-A4A6-3CBE026027B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90.75</c:v>
                </c:pt>
                <c:pt idx="1">
                  <c:v>91.99</c:v>
                </c:pt>
                <c:pt idx="2">
                  <c:v>92</c:v>
                </c:pt>
                <c:pt idx="3">
                  <c:v>91.21</c:v>
                </c:pt>
                <c:pt idx="4">
                  <c:v>91.6</c:v>
                </c:pt>
              </c:numCache>
            </c:numRef>
          </c:val>
          <c:extLst>
            <c:ext xmlns:c16="http://schemas.microsoft.com/office/drawing/2014/chart" uri="{C3380CC4-5D6E-409C-BE32-E72D297353CC}">
              <c16:uniqueId val="{00000000-918E-4E70-8B84-8AB69013540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64.89</c:v>
                </c:pt>
                <c:pt idx="1">
                  <c:v>83.91</c:v>
                </c:pt>
                <c:pt idx="2">
                  <c:v>83.51</c:v>
                </c:pt>
                <c:pt idx="3">
                  <c:v>83.02</c:v>
                </c:pt>
                <c:pt idx="4">
                  <c:v>82.55</c:v>
                </c:pt>
              </c:numCache>
            </c:numRef>
          </c:val>
          <c:smooth val="0"/>
          <c:extLst>
            <c:ext xmlns:c16="http://schemas.microsoft.com/office/drawing/2014/chart" uri="{C3380CC4-5D6E-409C-BE32-E72D297353CC}">
              <c16:uniqueId val="{00000001-918E-4E70-8B84-8AB69013540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58.38</c:v>
                </c:pt>
                <c:pt idx="1">
                  <c:v>53.3</c:v>
                </c:pt>
                <c:pt idx="2">
                  <c:v>53.64</c:v>
                </c:pt>
                <c:pt idx="3">
                  <c:v>49.97</c:v>
                </c:pt>
                <c:pt idx="4">
                  <c:v>50.52</c:v>
                </c:pt>
              </c:numCache>
            </c:numRef>
          </c:val>
          <c:extLst>
            <c:ext xmlns:c16="http://schemas.microsoft.com/office/drawing/2014/chart" uri="{C3380CC4-5D6E-409C-BE32-E72D297353CC}">
              <c16:uniqueId val="{00000000-8289-4DEC-92AC-CA48F5F7F9D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89-4DEC-92AC-CA48F5F7F9D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63C-4B1A-8C74-45107E00643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63C-4B1A-8C74-45107E00643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1B-42D0-B9A7-6E91D723F81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1B-42D0-B9A7-6E91D723F81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54-49DC-97D6-5948A7754B6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54-49DC-97D6-5948A7754B6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B9B-4A1C-8D0A-9FE289F3487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B9B-4A1C-8D0A-9FE289F3487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07E-485D-86FD-7495FD98914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1240.1600000000001</c:v>
                </c:pt>
                <c:pt idx="1">
                  <c:v>1111.31</c:v>
                </c:pt>
                <c:pt idx="2">
                  <c:v>966.33</c:v>
                </c:pt>
                <c:pt idx="3">
                  <c:v>958.81</c:v>
                </c:pt>
                <c:pt idx="4">
                  <c:v>1001.3</c:v>
                </c:pt>
              </c:numCache>
            </c:numRef>
          </c:val>
          <c:smooth val="0"/>
          <c:extLst>
            <c:ext xmlns:c16="http://schemas.microsoft.com/office/drawing/2014/chart" uri="{C3380CC4-5D6E-409C-BE32-E72D297353CC}">
              <c16:uniqueId val="{00000001-107E-485D-86FD-7495FD98914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56.82</c:v>
                </c:pt>
                <c:pt idx="1">
                  <c:v>60.81</c:v>
                </c:pt>
                <c:pt idx="2">
                  <c:v>55.49</c:v>
                </c:pt>
                <c:pt idx="3">
                  <c:v>53.76</c:v>
                </c:pt>
                <c:pt idx="4">
                  <c:v>47.71</c:v>
                </c:pt>
              </c:numCache>
            </c:numRef>
          </c:val>
          <c:extLst>
            <c:ext xmlns:c16="http://schemas.microsoft.com/office/drawing/2014/chart" uri="{C3380CC4-5D6E-409C-BE32-E72D297353CC}">
              <c16:uniqueId val="{00000000-2595-4AF6-B6BB-D3BD9DE5C12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60.17</c:v>
                </c:pt>
                <c:pt idx="1">
                  <c:v>75.540000000000006</c:v>
                </c:pt>
                <c:pt idx="2">
                  <c:v>81.739999999999995</c:v>
                </c:pt>
                <c:pt idx="3">
                  <c:v>82.88</c:v>
                </c:pt>
                <c:pt idx="4">
                  <c:v>81.88</c:v>
                </c:pt>
              </c:numCache>
            </c:numRef>
          </c:val>
          <c:smooth val="0"/>
          <c:extLst>
            <c:ext xmlns:c16="http://schemas.microsoft.com/office/drawing/2014/chart" uri="{C3380CC4-5D6E-409C-BE32-E72D297353CC}">
              <c16:uniqueId val="{00000001-2595-4AF6-B6BB-D3BD9DE5C12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307.04000000000002</c:v>
                </c:pt>
                <c:pt idx="1">
                  <c:v>286.89</c:v>
                </c:pt>
                <c:pt idx="2">
                  <c:v>314.81</c:v>
                </c:pt>
                <c:pt idx="3">
                  <c:v>324.45</c:v>
                </c:pt>
                <c:pt idx="4">
                  <c:v>315.7</c:v>
                </c:pt>
              </c:numCache>
            </c:numRef>
          </c:val>
          <c:extLst>
            <c:ext xmlns:c16="http://schemas.microsoft.com/office/drawing/2014/chart" uri="{C3380CC4-5D6E-409C-BE32-E72D297353CC}">
              <c16:uniqueId val="{00000000-0E04-4AF1-9056-71AB01B7F98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281.52999999999997</c:v>
                </c:pt>
                <c:pt idx="1">
                  <c:v>207.96</c:v>
                </c:pt>
                <c:pt idx="2">
                  <c:v>194.31</c:v>
                </c:pt>
                <c:pt idx="3">
                  <c:v>190.99</c:v>
                </c:pt>
                <c:pt idx="4">
                  <c:v>187.55</c:v>
                </c:pt>
              </c:numCache>
            </c:numRef>
          </c:val>
          <c:smooth val="0"/>
          <c:extLst>
            <c:ext xmlns:c16="http://schemas.microsoft.com/office/drawing/2014/chart" uri="{C3380CC4-5D6E-409C-BE32-E72D297353CC}">
              <c16:uniqueId val="{00000001-0E04-4AF1-9056-71AB01B7F98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尾花沢市大石田町環境衛生事業組合（事業会計分）</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tr">
        <f>データ!$M$6</f>
        <v>非設置</v>
      </c>
      <c r="AE8" s="73"/>
      <c r="AF8" s="73"/>
      <c r="AG8" s="73"/>
      <c r="AH8" s="73"/>
      <c r="AI8" s="73"/>
      <c r="AJ8" s="73"/>
      <c r="AK8" s="3"/>
      <c r="AL8" s="69" t="str">
        <f>データ!S6</f>
        <v>-</v>
      </c>
      <c r="AM8" s="69"/>
      <c r="AN8" s="69"/>
      <c r="AO8" s="69"/>
      <c r="AP8" s="69"/>
      <c r="AQ8" s="69"/>
      <c r="AR8" s="69"/>
      <c r="AS8" s="69"/>
      <c r="AT8" s="68" t="str">
        <f>データ!T6</f>
        <v>-</v>
      </c>
      <c r="AU8" s="68"/>
      <c r="AV8" s="68"/>
      <c r="AW8" s="68"/>
      <c r="AX8" s="68"/>
      <c r="AY8" s="68"/>
      <c r="AZ8" s="68"/>
      <c r="BA8" s="68"/>
      <c r="BB8" s="68" t="str">
        <f>データ!U6</f>
        <v>-</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39.76</v>
      </c>
      <c r="Q10" s="68"/>
      <c r="R10" s="68"/>
      <c r="S10" s="68"/>
      <c r="T10" s="68"/>
      <c r="U10" s="68"/>
      <c r="V10" s="68"/>
      <c r="W10" s="68">
        <f>データ!Q6</f>
        <v>90.91</v>
      </c>
      <c r="X10" s="68"/>
      <c r="Y10" s="68"/>
      <c r="Z10" s="68"/>
      <c r="AA10" s="68"/>
      <c r="AB10" s="68"/>
      <c r="AC10" s="68"/>
      <c r="AD10" s="69">
        <f>データ!R6</f>
        <v>3300</v>
      </c>
      <c r="AE10" s="69"/>
      <c r="AF10" s="69"/>
      <c r="AG10" s="69"/>
      <c r="AH10" s="69"/>
      <c r="AI10" s="69"/>
      <c r="AJ10" s="69"/>
      <c r="AK10" s="2"/>
      <c r="AL10" s="69">
        <f>データ!V6</f>
        <v>8950</v>
      </c>
      <c r="AM10" s="69"/>
      <c r="AN10" s="69"/>
      <c r="AO10" s="69"/>
      <c r="AP10" s="69"/>
      <c r="AQ10" s="69"/>
      <c r="AR10" s="69"/>
      <c r="AS10" s="69"/>
      <c r="AT10" s="68">
        <f>データ!W6</f>
        <v>3.54</v>
      </c>
      <c r="AU10" s="68"/>
      <c r="AV10" s="68"/>
      <c r="AW10" s="68"/>
      <c r="AX10" s="68"/>
      <c r="AY10" s="68"/>
      <c r="AZ10" s="68"/>
      <c r="BA10" s="68"/>
      <c r="BB10" s="68">
        <f>データ!X6</f>
        <v>2528.25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43</v>
      </c>
      <c r="N86" s="26" t="s">
        <v>43</v>
      </c>
      <c r="O86" s="26" t="str">
        <f>データ!EO6</f>
        <v>【0.22】</v>
      </c>
    </row>
  </sheetData>
  <sheetProtection algorithmName="SHA-512" hashValue="axV0HXyRejq45G3piO5tKwa1n6cxLbABGb4Ga7XOZIhdp5TvUJXTwGujUd/BcWVAG/THthxQVvN6Awd4mk1j/g==" saltValue="urkOQH70H2aaljbYwfa4n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69663</v>
      </c>
      <c r="D6" s="33">
        <f t="shared" si="3"/>
        <v>47</v>
      </c>
      <c r="E6" s="33">
        <f t="shared" si="3"/>
        <v>17</v>
      </c>
      <c r="F6" s="33">
        <f t="shared" si="3"/>
        <v>1</v>
      </c>
      <c r="G6" s="33">
        <f t="shared" si="3"/>
        <v>0</v>
      </c>
      <c r="H6" s="33" t="str">
        <f t="shared" si="3"/>
        <v>山形県　尾花沢市大石田町環境衛生事業組合（事業会計分）</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39.76</v>
      </c>
      <c r="Q6" s="34">
        <f t="shared" si="3"/>
        <v>90.91</v>
      </c>
      <c r="R6" s="34">
        <f t="shared" si="3"/>
        <v>3300</v>
      </c>
      <c r="S6" s="34" t="str">
        <f t="shared" si="3"/>
        <v>-</v>
      </c>
      <c r="T6" s="34" t="str">
        <f t="shared" si="3"/>
        <v>-</v>
      </c>
      <c r="U6" s="34" t="str">
        <f t="shared" si="3"/>
        <v>-</v>
      </c>
      <c r="V6" s="34">
        <f t="shared" si="3"/>
        <v>8950</v>
      </c>
      <c r="W6" s="34">
        <f t="shared" si="3"/>
        <v>3.54</v>
      </c>
      <c r="X6" s="34">
        <f t="shared" si="3"/>
        <v>2528.25</v>
      </c>
      <c r="Y6" s="35">
        <f>IF(Y7="",NA(),Y7)</f>
        <v>58.38</v>
      </c>
      <c r="Z6" s="35">
        <f t="shared" ref="Z6:AH6" si="4">IF(Z7="",NA(),Z7)</f>
        <v>53.3</v>
      </c>
      <c r="AA6" s="35">
        <f t="shared" si="4"/>
        <v>53.64</v>
      </c>
      <c r="AB6" s="35">
        <f t="shared" si="4"/>
        <v>49.97</v>
      </c>
      <c r="AC6" s="35">
        <f t="shared" si="4"/>
        <v>50.52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1240.1600000000001</v>
      </c>
      <c r="BL6" s="35">
        <f t="shared" si="7"/>
        <v>1111.31</v>
      </c>
      <c r="BM6" s="35">
        <f t="shared" si="7"/>
        <v>966.33</v>
      </c>
      <c r="BN6" s="35">
        <f t="shared" si="7"/>
        <v>958.81</v>
      </c>
      <c r="BO6" s="35">
        <f t="shared" si="7"/>
        <v>1001.3</v>
      </c>
      <c r="BP6" s="34" t="str">
        <f>IF(BP7="","",IF(BP7="-","【-】","【"&amp;SUBSTITUTE(TEXT(BP7,"#,##0.00"),"-","△")&amp;"】"))</f>
        <v>【682.51】</v>
      </c>
      <c r="BQ6" s="35">
        <f>IF(BQ7="",NA(),BQ7)</f>
        <v>56.82</v>
      </c>
      <c r="BR6" s="35">
        <f t="shared" ref="BR6:BZ6" si="8">IF(BR7="",NA(),BR7)</f>
        <v>60.81</v>
      </c>
      <c r="BS6" s="35">
        <f t="shared" si="8"/>
        <v>55.49</v>
      </c>
      <c r="BT6" s="35">
        <f t="shared" si="8"/>
        <v>53.76</v>
      </c>
      <c r="BU6" s="35">
        <f t="shared" si="8"/>
        <v>47.71</v>
      </c>
      <c r="BV6" s="35">
        <f t="shared" si="8"/>
        <v>60.17</v>
      </c>
      <c r="BW6" s="35">
        <f t="shared" si="8"/>
        <v>75.540000000000006</v>
      </c>
      <c r="BX6" s="35">
        <f t="shared" si="8"/>
        <v>81.739999999999995</v>
      </c>
      <c r="BY6" s="35">
        <f t="shared" si="8"/>
        <v>82.88</v>
      </c>
      <c r="BZ6" s="35">
        <f t="shared" si="8"/>
        <v>81.88</v>
      </c>
      <c r="CA6" s="34" t="str">
        <f>IF(CA7="","",IF(CA7="-","【-】","【"&amp;SUBSTITUTE(TEXT(CA7,"#,##0.00"),"-","△")&amp;"】"))</f>
        <v>【100.34】</v>
      </c>
      <c r="CB6" s="35">
        <f>IF(CB7="",NA(),CB7)</f>
        <v>307.04000000000002</v>
      </c>
      <c r="CC6" s="35">
        <f t="shared" ref="CC6:CK6" si="9">IF(CC7="",NA(),CC7)</f>
        <v>286.89</v>
      </c>
      <c r="CD6" s="35">
        <f t="shared" si="9"/>
        <v>314.81</v>
      </c>
      <c r="CE6" s="35">
        <f t="shared" si="9"/>
        <v>324.45</v>
      </c>
      <c r="CF6" s="35">
        <f t="shared" si="9"/>
        <v>315.7</v>
      </c>
      <c r="CG6" s="35">
        <f t="shared" si="9"/>
        <v>281.52999999999997</v>
      </c>
      <c r="CH6" s="35">
        <f t="shared" si="9"/>
        <v>207.96</v>
      </c>
      <c r="CI6" s="35">
        <f t="shared" si="9"/>
        <v>194.31</v>
      </c>
      <c r="CJ6" s="35">
        <f t="shared" si="9"/>
        <v>190.99</v>
      </c>
      <c r="CK6" s="35">
        <f t="shared" si="9"/>
        <v>187.55</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44.89</v>
      </c>
      <c r="CS6" s="35">
        <f t="shared" si="10"/>
        <v>53.51</v>
      </c>
      <c r="CT6" s="35">
        <f t="shared" si="10"/>
        <v>53.5</v>
      </c>
      <c r="CU6" s="35">
        <f t="shared" si="10"/>
        <v>52.58</v>
      </c>
      <c r="CV6" s="35">
        <f t="shared" si="10"/>
        <v>50.94</v>
      </c>
      <c r="CW6" s="34" t="str">
        <f>IF(CW7="","",IF(CW7="-","【-】","【"&amp;SUBSTITUTE(TEXT(CW7,"#,##0.00"),"-","△")&amp;"】"))</f>
        <v>【59.64】</v>
      </c>
      <c r="CX6" s="35">
        <f>IF(CX7="",NA(),CX7)</f>
        <v>90.75</v>
      </c>
      <c r="CY6" s="35">
        <f t="shared" ref="CY6:DG6" si="11">IF(CY7="",NA(),CY7)</f>
        <v>91.99</v>
      </c>
      <c r="CZ6" s="35">
        <f t="shared" si="11"/>
        <v>92</v>
      </c>
      <c r="DA6" s="35">
        <f t="shared" si="11"/>
        <v>91.21</v>
      </c>
      <c r="DB6" s="35">
        <f t="shared" si="11"/>
        <v>91.6</v>
      </c>
      <c r="DC6" s="35">
        <f t="shared" si="11"/>
        <v>64.89</v>
      </c>
      <c r="DD6" s="35">
        <f t="shared" si="11"/>
        <v>83.91</v>
      </c>
      <c r="DE6" s="35">
        <f t="shared" si="11"/>
        <v>83.51</v>
      </c>
      <c r="DF6" s="35">
        <f t="shared" si="11"/>
        <v>83.02</v>
      </c>
      <c r="DG6" s="35">
        <f t="shared" si="11"/>
        <v>82.55</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0.76</v>
      </c>
      <c r="EF6" s="35">
        <f t="shared" ref="EF6:EN6" si="14">IF(EF7="",NA(),EF7)</f>
        <v>1.88</v>
      </c>
      <c r="EG6" s="34">
        <f t="shared" si="14"/>
        <v>0</v>
      </c>
      <c r="EH6" s="34">
        <f t="shared" si="14"/>
        <v>0</v>
      </c>
      <c r="EI6" s="34">
        <f t="shared" si="14"/>
        <v>0</v>
      </c>
      <c r="EJ6" s="35">
        <f t="shared" si="14"/>
        <v>0.33</v>
      </c>
      <c r="EK6" s="35">
        <f t="shared" si="14"/>
        <v>0.15</v>
      </c>
      <c r="EL6" s="35">
        <f t="shared" si="14"/>
        <v>0.16</v>
      </c>
      <c r="EM6" s="35">
        <f t="shared" si="14"/>
        <v>0.13</v>
      </c>
      <c r="EN6" s="35">
        <f t="shared" si="14"/>
        <v>0.15</v>
      </c>
      <c r="EO6" s="34" t="str">
        <f>IF(EO7="","",IF(EO7="-","【-】","【"&amp;SUBSTITUTE(TEXT(EO7,"#,##0.00"),"-","△")&amp;"】"))</f>
        <v>【0.22】</v>
      </c>
    </row>
    <row r="7" spans="1:145" s="36" customFormat="1" x14ac:dyDescent="0.15">
      <c r="A7" s="28"/>
      <c r="B7" s="37">
        <v>2019</v>
      </c>
      <c r="C7" s="37">
        <v>69663</v>
      </c>
      <c r="D7" s="37">
        <v>47</v>
      </c>
      <c r="E7" s="37">
        <v>17</v>
      </c>
      <c r="F7" s="37">
        <v>1</v>
      </c>
      <c r="G7" s="37">
        <v>0</v>
      </c>
      <c r="H7" s="37" t="s">
        <v>97</v>
      </c>
      <c r="I7" s="37" t="s">
        <v>98</v>
      </c>
      <c r="J7" s="37" t="s">
        <v>99</v>
      </c>
      <c r="K7" s="37" t="s">
        <v>100</v>
      </c>
      <c r="L7" s="37" t="s">
        <v>101</v>
      </c>
      <c r="M7" s="37" t="s">
        <v>102</v>
      </c>
      <c r="N7" s="38" t="s">
        <v>103</v>
      </c>
      <c r="O7" s="38" t="s">
        <v>104</v>
      </c>
      <c r="P7" s="38">
        <v>39.76</v>
      </c>
      <c r="Q7" s="38">
        <v>90.91</v>
      </c>
      <c r="R7" s="38">
        <v>3300</v>
      </c>
      <c r="S7" s="38" t="s">
        <v>103</v>
      </c>
      <c r="T7" s="38" t="s">
        <v>103</v>
      </c>
      <c r="U7" s="38" t="s">
        <v>103</v>
      </c>
      <c r="V7" s="38">
        <v>8950</v>
      </c>
      <c r="W7" s="38">
        <v>3.54</v>
      </c>
      <c r="X7" s="38">
        <v>2528.25</v>
      </c>
      <c r="Y7" s="38">
        <v>58.38</v>
      </c>
      <c r="Z7" s="38">
        <v>53.3</v>
      </c>
      <c r="AA7" s="38">
        <v>53.64</v>
      </c>
      <c r="AB7" s="38">
        <v>49.97</v>
      </c>
      <c r="AC7" s="38">
        <v>50.52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1240.1600000000001</v>
      </c>
      <c r="BL7" s="38">
        <v>1111.31</v>
      </c>
      <c r="BM7" s="38">
        <v>966.33</v>
      </c>
      <c r="BN7" s="38">
        <v>958.81</v>
      </c>
      <c r="BO7" s="38">
        <v>1001.3</v>
      </c>
      <c r="BP7" s="38">
        <v>682.51</v>
      </c>
      <c r="BQ7" s="38">
        <v>56.82</v>
      </c>
      <c r="BR7" s="38">
        <v>60.81</v>
      </c>
      <c r="BS7" s="38">
        <v>55.49</v>
      </c>
      <c r="BT7" s="38">
        <v>53.76</v>
      </c>
      <c r="BU7" s="38">
        <v>47.71</v>
      </c>
      <c r="BV7" s="38">
        <v>60.17</v>
      </c>
      <c r="BW7" s="38">
        <v>75.540000000000006</v>
      </c>
      <c r="BX7" s="38">
        <v>81.739999999999995</v>
      </c>
      <c r="BY7" s="38">
        <v>82.88</v>
      </c>
      <c r="BZ7" s="38">
        <v>81.88</v>
      </c>
      <c r="CA7" s="38">
        <v>100.34</v>
      </c>
      <c r="CB7" s="38">
        <v>307.04000000000002</v>
      </c>
      <c r="CC7" s="38">
        <v>286.89</v>
      </c>
      <c r="CD7" s="38">
        <v>314.81</v>
      </c>
      <c r="CE7" s="38">
        <v>324.45</v>
      </c>
      <c r="CF7" s="38">
        <v>315.7</v>
      </c>
      <c r="CG7" s="38">
        <v>281.52999999999997</v>
      </c>
      <c r="CH7" s="38">
        <v>207.96</v>
      </c>
      <c r="CI7" s="38">
        <v>194.31</v>
      </c>
      <c r="CJ7" s="38">
        <v>190.99</v>
      </c>
      <c r="CK7" s="38">
        <v>187.55</v>
      </c>
      <c r="CL7" s="38">
        <v>136.15</v>
      </c>
      <c r="CM7" s="38" t="s">
        <v>103</v>
      </c>
      <c r="CN7" s="38" t="s">
        <v>103</v>
      </c>
      <c r="CO7" s="38" t="s">
        <v>103</v>
      </c>
      <c r="CP7" s="38" t="s">
        <v>103</v>
      </c>
      <c r="CQ7" s="38" t="s">
        <v>103</v>
      </c>
      <c r="CR7" s="38">
        <v>44.89</v>
      </c>
      <c r="CS7" s="38">
        <v>53.51</v>
      </c>
      <c r="CT7" s="38">
        <v>53.5</v>
      </c>
      <c r="CU7" s="38">
        <v>52.58</v>
      </c>
      <c r="CV7" s="38">
        <v>50.94</v>
      </c>
      <c r="CW7" s="38">
        <v>59.64</v>
      </c>
      <c r="CX7" s="38">
        <v>90.75</v>
      </c>
      <c r="CY7" s="38">
        <v>91.99</v>
      </c>
      <c r="CZ7" s="38">
        <v>92</v>
      </c>
      <c r="DA7" s="38">
        <v>91.21</v>
      </c>
      <c r="DB7" s="38">
        <v>91.6</v>
      </c>
      <c r="DC7" s="38">
        <v>64.89</v>
      </c>
      <c r="DD7" s="38">
        <v>83.91</v>
      </c>
      <c r="DE7" s="38">
        <v>83.51</v>
      </c>
      <c r="DF7" s="38">
        <v>83.02</v>
      </c>
      <c r="DG7" s="38">
        <v>82.55</v>
      </c>
      <c r="DH7" s="38">
        <v>95.35</v>
      </c>
      <c r="DI7" s="38"/>
      <c r="DJ7" s="38"/>
      <c r="DK7" s="38"/>
      <c r="DL7" s="38"/>
      <c r="DM7" s="38"/>
      <c r="DN7" s="38"/>
      <c r="DO7" s="38"/>
      <c r="DP7" s="38"/>
      <c r="DQ7" s="38"/>
      <c r="DR7" s="38"/>
      <c r="DS7" s="38"/>
      <c r="DT7" s="38"/>
      <c r="DU7" s="38"/>
      <c r="DV7" s="38"/>
      <c r="DW7" s="38"/>
      <c r="DX7" s="38"/>
      <c r="DY7" s="38"/>
      <c r="DZ7" s="38"/>
      <c r="EA7" s="38"/>
      <c r="EB7" s="38"/>
      <c r="EC7" s="38"/>
      <c r="ED7" s="38"/>
      <c r="EE7" s="38">
        <v>0.76</v>
      </c>
      <c r="EF7" s="38">
        <v>1.88</v>
      </c>
      <c r="EG7" s="38">
        <v>0</v>
      </c>
      <c r="EH7" s="38">
        <v>0</v>
      </c>
      <c r="EI7" s="38">
        <v>0</v>
      </c>
      <c r="EJ7" s="38">
        <v>0.33</v>
      </c>
      <c r="EK7" s="38">
        <v>0.15</v>
      </c>
      <c r="EL7" s="38">
        <v>0.16</v>
      </c>
      <c r="EM7" s="38">
        <v>0.13</v>
      </c>
      <c r="EN7" s="38">
        <v>0.15</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2021-01-19T01:13:52Z</cp:lastPrinted>
  <dcterms:created xsi:type="dcterms:W3CDTF">2020-12-04T02:43:15Z</dcterms:created>
  <dcterms:modified xsi:type="dcterms:W3CDTF">2021-01-20T02:41:23Z</dcterms:modified>
  <cp:category/>
</cp:coreProperties>
</file>