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R1経営比較分析表\"/>
    </mc:Choice>
  </mc:AlternateContent>
  <workbookProtection workbookAlgorithmName="SHA-512" workbookHashValue="amhvMgH2tPt3MZedUZl65qvE1gskOzfQnwEUwXkpT9ysivfX710fIsENbREgU4eUEF6QmywN4gGKiLNx5T4GvA==" workbookSaltValue="FTvC/+oj08/8vk3mgJ351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<sst xmlns="http://schemas.openxmlformats.org/spreadsheetml/2006/main" count="231" uniqueCount="115">
  <si>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</si>
  <si>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</si>
  <si>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</si>
  <si>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</si>
  <si>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</si>
  <si>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</si>
  <si>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</si>
  <si>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</si>
  <si>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</si>
  <si>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</si>
  <si>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</si>
  <si>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</si>
  <si>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</si>
  <si>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</si>
  <si>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</si>
  <si>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</si>
  <si>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</si>
  <si>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</si>
  <si>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</si>
  <si>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</si>
  <si>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</si>
  <si>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</si>
  <si>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</si>
  <si>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</si>
  <si>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</si>
  <si>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</si>
  <si>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</si>
  <si>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</si>
  <si>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</si>
  <si>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</si>
  <si>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</si>
  <si>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</si>
  <si>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</si>
  <si>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</si>
  <si>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</si>
  <si>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</si>
  <si>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</si>
  <si>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</si>
  <si>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</si>
  <si>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</si>
  <si>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</si>
  <si>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</si>
  <si>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</si>
  <si>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</si>
  <si>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</si>
  <si>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</si>
  <si>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</si>
  <si>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</si>
  <si>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</si>
  <si>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</si>
  <si>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</si>
  <si>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</si>
  <si>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</si>
  <si>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</si>
  <si>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</si>
  <si>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</si>
  <si>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</si>
  <si>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</si>
  <si>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</si>
  <si>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</si>
  <si>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</si>
  <si>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</si>
  <si>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</si>
  <si>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</si>
  <si>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</si>
  <si>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</si>
  <si>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</si>
  <si>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</si>
  <si>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</si>
  <si>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</si>
  <si>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</si>
  <si>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</si>
  <si>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</si>
  <si>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</si>
  <si>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</si>
  <si>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</si>
  <si>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</si>
  <si>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</si>
  <si>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</si>
  <si>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</si>
  <si>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</si>
  <si>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</si>
  <si>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</si>
  <si>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</si>
  <si>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</si>
  <si>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</si>
  <si>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</si>
  <si>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</si>
  <si>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</si>
  <si>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</si>
  <si>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</si>
  <si>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</si>
  <si>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</si>
  <si>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最上川中部水道企業団</t>
  </si>
  <si>
    <t>法適用</t>
  </si>
  <si>
    <t>水道事業</t>
  </si>
  <si>
    <t>末端給水事業</t>
  </si>
  <si>
    <t>A6</t>
  </si>
  <si>
    <t>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</si>
  <si>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</si>
  <si>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</si>
  <si>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</si>
  <si>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</si>
  <si>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</si>
  <si>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</si>
  <si>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</si>
  <si>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</si>
  <si>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</si>
  <si>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</si>
  <si>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</si>
  <si>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</si>
  <si>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</si>
  <si>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管路経年化率について、今年度に法定耐用年数を経過した管が増加したため、前年に比べ１．８６％増加した。
　管路更新については、補助金事業を活用し、送水管入替工事や配水管布設替工事を行い、管路更新を図っている。今後も、耐震化計画等に基づき効率的な更新を行っていく。</t>
    <rPh sb="1" eb="3">
      <t>カンロ</t>
    </rPh>
    <rPh sb="3" eb="6">
      <t>ケイネンカ</t>
    </rPh>
    <rPh sb="6" eb="7">
      <t>リツ</t>
    </rPh>
    <rPh sb="12" eb="15">
      <t>コンネンド</t>
    </rPh>
    <rPh sb="16" eb="18">
      <t>ホウテイ</t>
    </rPh>
    <rPh sb="18" eb="20">
      <t>タイヨウ</t>
    </rPh>
    <rPh sb="20" eb="22">
      <t>ネンスウ</t>
    </rPh>
    <rPh sb="23" eb="25">
      <t>ケイカ</t>
    </rPh>
    <rPh sb="27" eb="28">
      <t>カン</t>
    </rPh>
    <rPh sb="29" eb="31">
      <t>ゾウカ</t>
    </rPh>
    <rPh sb="36" eb="38">
      <t>ゼンネン</t>
    </rPh>
    <rPh sb="39" eb="40">
      <t>クラ</t>
    </rPh>
    <rPh sb="46" eb="48">
      <t>ゾウカ</t>
    </rPh>
    <rPh sb="53" eb="55">
      <t>カンロ</t>
    </rPh>
    <rPh sb="55" eb="57">
      <t>コウシン</t>
    </rPh>
    <rPh sb="63" eb="66">
      <t>ホジョキン</t>
    </rPh>
    <rPh sb="66" eb="68">
      <t>ジギョウ</t>
    </rPh>
    <rPh sb="69" eb="71">
      <t>カツヨウ</t>
    </rPh>
    <rPh sb="73" eb="76">
      <t>ソウスイカン</t>
    </rPh>
    <rPh sb="76" eb="78">
      <t>イレカエ</t>
    </rPh>
    <rPh sb="78" eb="80">
      <t>コウジ</t>
    </rPh>
    <rPh sb="81" eb="84">
      <t>ハイスイカン</t>
    </rPh>
    <rPh sb="84" eb="89">
      <t>フセツガエコウジ</t>
    </rPh>
    <rPh sb="90" eb="91">
      <t>オコナ</t>
    </rPh>
    <rPh sb="93" eb="95">
      <t>カンロ</t>
    </rPh>
    <rPh sb="95" eb="97">
      <t>コウシン</t>
    </rPh>
    <rPh sb="98" eb="99">
      <t>ハカ</t>
    </rPh>
    <rPh sb="104" eb="106">
      <t>コンゴ</t>
    </rPh>
    <rPh sb="108" eb="111">
      <t>タイシンカ</t>
    </rPh>
    <rPh sb="111" eb="113">
      <t>ケイカク</t>
    </rPh>
    <rPh sb="113" eb="114">
      <t>トウ</t>
    </rPh>
    <rPh sb="115" eb="116">
      <t>モト</t>
    </rPh>
    <rPh sb="118" eb="121">
      <t>コウリツテキ</t>
    </rPh>
    <rPh sb="122" eb="124">
      <t>コウシン</t>
    </rPh>
    <rPh sb="125" eb="126">
      <t>オコナ</t>
    </rPh>
    <phoneticPr fontId="4"/>
  </si>
  <si>
    <t>　令和元年度においても、経常収支比率は１００％を超え、累積欠損金比率はゼロであり、黒字経営を維持することができている。
　流動比率においても、類似団体平均値を大きく上回っており、流動資産の減少傾向もない。平成２３年度以降、新たな企業債の借入がないことも要因の一つと考える。
　料金回収率は１００％を超えていることから、給水費用を給水収益で賄えており、適切な料金収入を確保できている。
　有収率について、類似団体平均値を上回っているものの、令和元年度は前年比△２．３６％減となった。元年度は漏水件数が多く、有収率に影響した。このため、例年同様、漏水調査を重点的に行い、漏水の早期発見など、さらなる有収率の向上を図る。</t>
    <rPh sb="1" eb="3">
      <t>レイワ</t>
    </rPh>
    <rPh sb="3" eb="5">
      <t>ガンネン</t>
    </rPh>
    <rPh sb="5" eb="6">
      <t>ド</t>
    </rPh>
    <rPh sb="12" eb="14">
      <t>ケイジョウ</t>
    </rPh>
    <rPh sb="14" eb="16">
      <t>シュウシ</t>
    </rPh>
    <rPh sb="16" eb="18">
      <t>ヒリツ</t>
    </rPh>
    <rPh sb="24" eb="25">
      <t>コ</t>
    </rPh>
    <rPh sb="27" eb="29">
      <t>ルイセキ</t>
    </rPh>
    <rPh sb="29" eb="31">
      <t>ケッソン</t>
    </rPh>
    <rPh sb="31" eb="32">
      <t>キン</t>
    </rPh>
    <rPh sb="32" eb="34">
      <t>ヒリツ</t>
    </rPh>
    <rPh sb="41" eb="43">
      <t>クロジ</t>
    </rPh>
    <rPh sb="43" eb="45">
      <t>ケイエイ</t>
    </rPh>
    <rPh sb="46" eb="48">
      <t>イジ</t>
    </rPh>
    <rPh sb="61" eb="65">
      <t>リュウドウヒリツ</t>
    </rPh>
    <rPh sb="71" eb="75">
      <t>ルイジダンタイ</t>
    </rPh>
    <rPh sb="75" eb="77">
      <t>ヘイキン</t>
    </rPh>
    <rPh sb="77" eb="78">
      <t>チ</t>
    </rPh>
    <rPh sb="79" eb="80">
      <t>オオ</t>
    </rPh>
    <rPh sb="82" eb="84">
      <t>ウワマワ</t>
    </rPh>
    <rPh sb="89" eb="91">
      <t>リュウドウ</t>
    </rPh>
    <rPh sb="91" eb="93">
      <t>シサン</t>
    </rPh>
    <rPh sb="94" eb="96">
      <t>ゲンショウ</t>
    </rPh>
    <rPh sb="96" eb="98">
      <t>ケイコウ</t>
    </rPh>
    <rPh sb="102" eb="104">
      <t>ヘイセイ</t>
    </rPh>
    <rPh sb="106" eb="107">
      <t>ネン</t>
    </rPh>
    <rPh sb="107" eb="108">
      <t>ド</t>
    </rPh>
    <rPh sb="108" eb="110">
      <t>イコウ</t>
    </rPh>
    <rPh sb="111" eb="112">
      <t>アラ</t>
    </rPh>
    <rPh sb="114" eb="116">
      <t>キギョウ</t>
    </rPh>
    <rPh sb="116" eb="117">
      <t>サイ</t>
    </rPh>
    <rPh sb="118" eb="120">
      <t>カリイレ</t>
    </rPh>
    <rPh sb="126" eb="128">
      <t>ヨウイン</t>
    </rPh>
    <rPh sb="129" eb="130">
      <t>ヒト</t>
    </rPh>
    <rPh sb="132" eb="133">
      <t>カンガ</t>
    </rPh>
    <rPh sb="138" eb="140">
      <t>リョウキン</t>
    </rPh>
    <rPh sb="140" eb="142">
      <t>カイシュウ</t>
    </rPh>
    <rPh sb="142" eb="143">
      <t>リツ</t>
    </rPh>
    <rPh sb="149" eb="150">
      <t>コ</t>
    </rPh>
    <rPh sb="159" eb="161">
      <t>キュウスイ</t>
    </rPh>
    <rPh sb="161" eb="163">
      <t>ヒヨウ</t>
    </rPh>
    <rPh sb="164" eb="166">
      <t>キュウスイ</t>
    </rPh>
    <rPh sb="166" eb="168">
      <t>シュウエキ</t>
    </rPh>
    <rPh sb="169" eb="170">
      <t>マカナ</t>
    </rPh>
    <rPh sb="175" eb="177">
      <t>テキセツ</t>
    </rPh>
    <rPh sb="178" eb="180">
      <t>リョウキン</t>
    </rPh>
    <rPh sb="180" eb="182">
      <t>シュウニュウ</t>
    </rPh>
    <rPh sb="183" eb="185">
      <t>カクホ</t>
    </rPh>
    <rPh sb="193" eb="196">
      <t>ユウシュウリツ</t>
    </rPh>
    <rPh sb="201" eb="203">
      <t>ルイジ</t>
    </rPh>
    <rPh sb="203" eb="205">
      <t>ダンタイ</t>
    </rPh>
    <rPh sb="205" eb="208">
      <t>ヘイキンチ</t>
    </rPh>
    <rPh sb="209" eb="211">
      <t>ウワマワ</t>
    </rPh>
    <rPh sb="219" eb="221">
      <t>レイワ</t>
    </rPh>
    <rPh sb="221" eb="223">
      <t>ガンネン</t>
    </rPh>
    <rPh sb="223" eb="224">
      <t>ド</t>
    </rPh>
    <rPh sb="225" eb="228">
      <t>ゼンネンヒ</t>
    </rPh>
    <rPh sb="234" eb="235">
      <t>ゲン</t>
    </rPh>
    <rPh sb="240" eb="242">
      <t>ガンネン</t>
    </rPh>
    <rPh sb="242" eb="243">
      <t>ド</t>
    </rPh>
    <rPh sb="244" eb="246">
      <t>ロウスイ</t>
    </rPh>
    <rPh sb="246" eb="248">
      <t>ケンスウ</t>
    </rPh>
    <rPh sb="249" eb="250">
      <t>オオ</t>
    </rPh>
    <rPh sb="252" eb="255">
      <t>ユウシュウリツ</t>
    </rPh>
    <rPh sb="256" eb="258">
      <t>エイキョウ</t>
    </rPh>
    <rPh sb="266" eb="268">
      <t>レイネン</t>
    </rPh>
    <rPh sb="268" eb="270">
      <t>ドウヨウ</t>
    </rPh>
    <rPh sb="271" eb="273">
      <t>ロウスイ</t>
    </rPh>
    <rPh sb="273" eb="275">
      <t>チョウサ</t>
    </rPh>
    <rPh sb="276" eb="279">
      <t>ジュウテンテキ</t>
    </rPh>
    <rPh sb="280" eb="281">
      <t>オコナ</t>
    </rPh>
    <rPh sb="283" eb="285">
      <t>ロウスイ</t>
    </rPh>
    <rPh sb="286" eb="288">
      <t>ソウキ</t>
    </rPh>
    <rPh sb="288" eb="290">
      <t>ハッケン</t>
    </rPh>
    <rPh sb="297" eb="300">
      <t>ユウシュウリツ</t>
    </rPh>
    <rPh sb="301" eb="303">
      <t>コウジョウ</t>
    </rPh>
    <rPh sb="304" eb="305">
      <t>ハカ</t>
    </rPh>
    <phoneticPr fontId="4"/>
  </si>
  <si>
    <t>　人口減少・給水収益の減少など、経営環境は厳しさを増す中ではあるが、比較的良好な経営状況を維持できており、安定した推移を保てている。
　上記１にも記載したが、近年漏水件数が増え、有収率も減少傾向にあることから、漏水調査にも重点を置きつつ、重要な管路・経年化管を中心に布設替を進め、老朽化対策を行っていく。
　施設の老朽化、それに伴う更新費用の増加等、諸課題に対し一層の経営努力により、各種計画の着実な遂行を目指す。</t>
    <rPh sb="1" eb="3">
      <t>ジンコウ</t>
    </rPh>
    <rPh sb="3" eb="5">
      <t>ゲンショウ</t>
    </rPh>
    <rPh sb="6" eb="8">
      <t>キュウスイ</t>
    </rPh>
    <rPh sb="8" eb="10">
      <t>シュウエキ</t>
    </rPh>
    <rPh sb="11" eb="13">
      <t>ゲンショウ</t>
    </rPh>
    <rPh sb="16" eb="18">
      <t>ケイエイ</t>
    </rPh>
    <rPh sb="18" eb="20">
      <t>カンキョウ</t>
    </rPh>
    <rPh sb="21" eb="22">
      <t>キビ</t>
    </rPh>
    <rPh sb="25" eb="26">
      <t>マ</t>
    </rPh>
    <rPh sb="27" eb="28">
      <t>ナカ</t>
    </rPh>
    <rPh sb="34" eb="37">
      <t>ヒカクテキ</t>
    </rPh>
    <rPh sb="37" eb="39">
      <t>リョウコウ</t>
    </rPh>
    <rPh sb="40" eb="42">
      <t>ケイエイ</t>
    </rPh>
    <rPh sb="42" eb="44">
      <t>ジョウキョウ</t>
    </rPh>
    <rPh sb="45" eb="47">
      <t>イジ</t>
    </rPh>
    <rPh sb="53" eb="55">
      <t>アンテイ</t>
    </rPh>
    <rPh sb="57" eb="59">
      <t>スイイ</t>
    </rPh>
    <rPh sb="60" eb="61">
      <t>タモ</t>
    </rPh>
    <rPh sb="68" eb="70">
      <t>ジョウキ</t>
    </rPh>
    <rPh sb="73" eb="75">
      <t>キサイ</t>
    </rPh>
    <rPh sb="79" eb="81">
      <t>キンネン</t>
    </rPh>
    <rPh sb="81" eb="83">
      <t>ロウスイ</t>
    </rPh>
    <rPh sb="83" eb="85">
      <t>ケンスウ</t>
    </rPh>
    <rPh sb="86" eb="87">
      <t>フ</t>
    </rPh>
    <rPh sb="89" eb="92">
      <t>ユウシュウリツ</t>
    </rPh>
    <rPh sb="93" eb="95">
      <t>ゲンショウ</t>
    </rPh>
    <rPh sb="95" eb="97">
      <t>ケイコウ</t>
    </rPh>
    <rPh sb="105" eb="107">
      <t>ロウスイ</t>
    </rPh>
    <rPh sb="107" eb="109">
      <t>チョウサ</t>
    </rPh>
    <rPh sb="111" eb="113">
      <t>ジュウテン</t>
    </rPh>
    <rPh sb="114" eb="115">
      <t>オ</t>
    </rPh>
    <rPh sb="119" eb="121">
      <t>ジュウヨウ</t>
    </rPh>
    <rPh sb="122" eb="124">
      <t>カンロ</t>
    </rPh>
    <rPh sb="125" eb="128">
      <t>ケイネンカ</t>
    </rPh>
    <rPh sb="128" eb="129">
      <t>カン</t>
    </rPh>
    <rPh sb="130" eb="132">
      <t>チュウシン</t>
    </rPh>
    <rPh sb="133" eb="136">
      <t>フセツガ</t>
    </rPh>
    <rPh sb="137" eb="138">
      <t>スス</t>
    </rPh>
    <rPh sb="140" eb="143">
      <t>ロウキュウカ</t>
    </rPh>
    <rPh sb="143" eb="145">
      <t>タイサク</t>
    </rPh>
    <rPh sb="146" eb="147">
      <t>オコナ</t>
    </rPh>
    <rPh sb="154" eb="156">
      <t>シセツ</t>
    </rPh>
    <rPh sb="157" eb="160">
      <t>ロウキュウカ</t>
    </rPh>
    <rPh sb="164" eb="165">
      <t>トモナ</t>
    </rPh>
    <rPh sb="166" eb="168">
      <t>コウシン</t>
    </rPh>
    <rPh sb="168" eb="170">
      <t>ヒヨウ</t>
    </rPh>
    <rPh sb="171" eb="173">
      <t>ゾウカ</t>
    </rPh>
    <rPh sb="173" eb="174">
      <t>トウ</t>
    </rPh>
    <rPh sb="175" eb="178">
      <t>ショカダイ</t>
    </rPh>
    <rPh sb="179" eb="180">
      <t>タイ</t>
    </rPh>
    <rPh sb="181" eb="183">
      <t>イッソウ</t>
    </rPh>
    <rPh sb="184" eb="186">
      <t>ケイエイ</t>
    </rPh>
    <rPh sb="186" eb="188">
      <t>ドリョク</t>
    </rPh>
    <rPh sb="192" eb="194">
      <t>カクシュ</t>
    </rPh>
    <rPh sb="194" eb="196">
      <t>ケイカク</t>
    </rPh>
    <rPh sb="197" eb="199">
      <t>チャクジツ</t>
    </rPh>
    <rPh sb="200" eb="202">
      <t>スイコウ</t>
    </rPh>
    <rPh sb="203" eb="205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</si>
</sst>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</c:v>
                </c:pt>
                <c:pt idx="2">
                  <c:v>0.11</c:v>
                </c:pt>
                <c:pt idx="3">
                  <c:v>0.23</c:v>
                </c:pt>
                <c:pt idx="4">
                  <c:v>1.1200000000000001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C5-4A16-81BC-1AFE1425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653344"/>
        <c:axId val="33165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0.99</c:v>
                </c:pt>
                <c:pt idx="1">
                  <c:v>0.71</c:v>
                </c:pt>
                <c:pt idx="2">
                  <c:v>0.54</c:v>
                </c:pt>
                <c:pt idx="3">
                  <c:v>0.5</c:v>
                </c:pt>
                <c:pt idx="4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C5-4A16-81BC-1AFE14254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53344"/>
        <c:axId val="331650208"/>
      </c:lineChart>
      <c:dateAx>
        <c:axId val="331653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1650208"/>
        <c:crosses val="autoZero"/>
        <c:auto val="1"/>
        <c:lblOffset val="100"/>
        <c:baseTimeUnit val="years"/>
      </c:dateAx>
      <c:valAx>
        <c:axId val="33165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65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49.51</c:v>
                </c:pt>
                <c:pt idx="1">
                  <c:v>47.61</c:v>
                </c:pt>
                <c:pt idx="2">
                  <c:v>48.48</c:v>
                </c:pt>
                <c:pt idx="3">
                  <c:v>49.16</c:v>
                </c:pt>
                <c:pt idx="4">
                  <c:v>49.86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C1-4C9B-BDBA-8A62FBE2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779736"/>
        <c:axId val="385780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54.77</c:v>
                </c:pt>
                <c:pt idx="1">
                  <c:v>54.92</c:v>
                </c:pt>
                <c:pt idx="2">
                  <c:v>55.63</c:v>
                </c:pt>
                <c:pt idx="3">
                  <c:v>55.03</c:v>
                </c:pt>
                <c:pt idx="4">
                  <c:v>55.14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C1-4C9B-BDBA-8A62FBE2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79736"/>
        <c:axId val="385780520"/>
      </c:lineChart>
      <c:dateAx>
        <c:axId val="385779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85780520"/>
        <c:crosses val="autoZero"/>
        <c:auto val="1"/>
        <c:lblOffset val="100"/>
        <c:baseTimeUnit val="years"/>
      </c:dateAx>
      <c:valAx>
        <c:axId val="385780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779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87.27</c:v>
                </c:pt>
                <c:pt idx="1">
                  <c:v>89.51</c:v>
                </c:pt>
                <c:pt idx="2">
                  <c:v>89</c:v>
                </c:pt>
                <c:pt idx="3">
                  <c:v>87.33</c:v>
                </c:pt>
                <c:pt idx="4">
                  <c:v>84.97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72-4524-831A-C41E37C1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26896"/>
        <c:axId val="386123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82.89</c:v>
                </c:pt>
                <c:pt idx="1">
                  <c:v>82.66</c:v>
                </c:pt>
                <c:pt idx="2">
                  <c:v>82.04</c:v>
                </c:pt>
                <c:pt idx="3">
                  <c:v>81.900000000000006</c:v>
                </c:pt>
                <c:pt idx="4">
                  <c:v>81.39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72-4524-831A-C41E37C1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126896"/>
        <c:axId val="386123368"/>
      </c:lineChart>
      <c:dateAx>
        <c:axId val="38612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86123368"/>
        <c:crosses val="autoZero"/>
        <c:auto val="1"/>
        <c:lblOffset val="100"/>
        <c:baseTimeUnit val="years"/>
      </c:dateAx>
      <c:valAx>
        <c:axId val="386123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612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125.49</c:v>
                </c:pt>
                <c:pt idx="1">
                  <c:v>126.61</c:v>
                </c:pt>
                <c:pt idx="2">
                  <c:v>130.75</c:v>
                </c:pt>
                <c:pt idx="3">
                  <c:v>130.66</c:v>
                </c:pt>
                <c:pt idx="4">
                  <c:v>125.33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B6-4AA1-A70D-8CE8457B4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648248"/>
        <c:axId val="33164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111.21</c:v>
                </c:pt>
                <c:pt idx="1">
                  <c:v>111.71</c:v>
                </c:pt>
                <c:pt idx="2">
                  <c:v>110.05</c:v>
                </c:pt>
                <c:pt idx="3">
                  <c:v>108.87</c:v>
                </c:pt>
                <c:pt idx="4">
                  <c:v>108.61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B6-4AA1-A70D-8CE8457B4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48248"/>
        <c:axId val="331649424"/>
      </c:lineChart>
      <c:dateAx>
        <c:axId val="3316482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1649424"/>
        <c:crosses val="autoZero"/>
        <c:auto val="1"/>
        <c:lblOffset val="100"/>
        <c:baseTimeUnit val="years"/>
      </c:dateAx>
      <c:valAx>
        <c:axId val="33164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648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56.35</c:v>
                </c:pt>
                <c:pt idx="1">
                  <c:v>56.83</c:v>
                </c:pt>
                <c:pt idx="2">
                  <c:v>57.46</c:v>
                </c:pt>
                <c:pt idx="3">
                  <c:v>57.79</c:v>
                </c:pt>
                <c:pt idx="4">
                  <c:v>57.92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AD-4F5E-A90A-A397215A1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655304"/>
        <c:axId val="33165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47.46</c:v>
                </c:pt>
                <c:pt idx="1">
                  <c:v>48.49</c:v>
                </c:pt>
                <c:pt idx="2">
                  <c:v>48.05</c:v>
                </c:pt>
                <c:pt idx="3">
                  <c:v>48.87</c:v>
                </c:pt>
                <c:pt idx="4">
                  <c:v>49.92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AD-4F5E-A90A-A397215A1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55304"/>
        <c:axId val="331651384"/>
      </c:lineChart>
      <c:dateAx>
        <c:axId val="331655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1651384"/>
        <c:crosses val="autoZero"/>
        <c:auto val="1"/>
        <c:lblOffset val="100"/>
        <c:baseTimeUnit val="years"/>
      </c:dateAx>
      <c:valAx>
        <c:axId val="33165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655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4.3600000000000003</c:v>
                </c:pt>
                <c:pt idx="1">
                  <c:v>1.17</c:v>
                </c:pt>
                <c:pt idx="2">
                  <c:v>8.51</c:v>
                </c:pt>
                <c:pt idx="3">
                  <c:v>12.59</c:v>
                </c:pt>
                <c:pt idx="4">
                  <c:v>14.45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C4-4F1D-9773-399E5CE73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649032"/>
        <c:axId val="33165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12.79</c:v>
                </c:pt>
                <c:pt idx="2">
                  <c:v>13.39</c:v>
                </c:pt>
                <c:pt idx="3">
                  <c:v>14.85</c:v>
                </c:pt>
                <c:pt idx="4">
                  <c:v>16.88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C4-4F1D-9773-399E5CE73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49032"/>
        <c:axId val="331650992"/>
      </c:lineChart>
      <c:dateAx>
        <c:axId val="331649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1650992"/>
        <c:crosses val="autoZero"/>
        <c:auto val="1"/>
        <c:lblOffset val="100"/>
        <c:baseTimeUnit val="years"/>
      </c:dateAx>
      <c:valAx>
        <c:axId val="33165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649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A9-4ECC-B80C-BB78B4E1B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652560"/>
        <c:axId val="331652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1.93</c:v>
                </c:pt>
                <c:pt idx="1">
                  <c:v>1.72</c:v>
                </c:pt>
                <c:pt idx="2">
                  <c:v>2.64</c:v>
                </c:pt>
                <c:pt idx="3">
                  <c:v>3.16</c:v>
                </c:pt>
                <c:pt idx="4">
                  <c:v>3.59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A9-4ECC-B80C-BB78B4E1B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652560"/>
        <c:axId val="331652952"/>
      </c:lineChart>
      <c:dateAx>
        <c:axId val="3316525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1652952"/>
        <c:crosses val="autoZero"/>
        <c:auto val="1"/>
        <c:lblOffset val="100"/>
        <c:baseTimeUnit val="years"/>
      </c:dateAx>
      <c:valAx>
        <c:axId val="331652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1652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1196.19</c:v>
                </c:pt>
                <c:pt idx="1">
                  <c:v>1228.0899999999999</c:v>
                </c:pt>
                <c:pt idx="2">
                  <c:v>1252.76</c:v>
                </c:pt>
                <c:pt idx="3">
                  <c:v>1240.52</c:v>
                </c:pt>
                <c:pt idx="4">
                  <c:v>1289.21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CB-4074-B1DF-5A29474F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784440"/>
        <c:axId val="38578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391.54</c:v>
                </c:pt>
                <c:pt idx="1">
                  <c:v>384.34</c:v>
                </c:pt>
                <c:pt idx="2">
                  <c:v>359.47</c:v>
                </c:pt>
                <c:pt idx="3">
                  <c:v>369.69</c:v>
                </c:pt>
                <c:pt idx="4">
                  <c:v>379.08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CB-4074-B1DF-5A29474F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84440"/>
        <c:axId val="385786792"/>
      </c:lineChart>
      <c:dateAx>
        <c:axId val="385784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85786792"/>
        <c:crosses val="autoZero"/>
        <c:auto val="1"/>
        <c:lblOffset val="100"/>
        <c:baseTimeUnit val="years"/>
      </c:dateAx>
      <c:valAx>
        <c:axId val="385786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784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125.85</c:v>
                </c:pt>
                <c:pt idx="1">
                  <c:v>120.45</c:v>
                </c:pt>
                <c:pt idx="2">
                  <c:v>111.36</c:v>
                </c:pt>
                <c:pt idx="3">
                  <c:v>104.02</c:v>
                </c:pt>
                <c:pt idx="4">
                  <c:v>96.9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B8-4EF0-828D-CA3C83CB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782088"/>
        <c:axId val="385786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386.97</c:v>
                </c:pt>
                <c:pt idx="1">
                  <c:v>380.58</c:v>
                </c:pt>
                <c:pt idx="2">
                  <c:v>401.79</c:v>
                </c:pt>
                <c:pt idx="3">
                  <c:v>402.99</c:v>
                </c:pt>
                <c:pt idx="4">
                  <c:v>398.98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B8-4EF0-828D-CA3C83CB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82088"/>
        <c:axId val="385786008"/>
      </c:lineChart>
      <c:dateAx>
        <c:axId val="385782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85786008"/>
        <c:crosses val="autoZero"/>
        <c:auto val="1"/>
        <c:lblOffset val="100"/>
        <c:baseTimeUnit val="years"/>
      </c:dateAx>
      <c:valAx>
        <c:axId val="3857860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782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120.95</c:v>
                </c:pt>
                <c:pt idx="1">
                  <c:v>121.95</c:v>
                </c:pt>
                <c:pt idx="2">
                  <c:v>126.26</c:v>
                </c:pt>
                <c:pt idx="3">
                  <c:v>126.24</c:v>
                </c:pt>
                <c:pt idx="4">
                  <c:v>119.47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9E-46AD-93BC-190F7F306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784832"/>
        <c:axId val="38578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102.38</c:v>
                </c:pt>
                <c:pt idx="2">
                  <c:v>100.12</c:v>
                </c:pt>
                <c:pt idx="3">
                  <c:v>98.66</c:v>
                </c:pt>
                <c:pt idx="4">
                  <c:v>98.64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9E-46AD-93BC-190F7F306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84832"/>
        <c:axId val="385786400"/>
      </c:lineChart>
      <c:dateAx>
        <c:axId val="385784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85786400"/>
        <c:crosses val="autoZero"/>
        <c:auto val="1"/>
        <c:lblOffset val="100"/>
        <c:baseTimeUnit val="years"/>
      </c:dateAx>
      <c:valAx>
        <c:axId val="38578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784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188.71</c:v>
                </c:pt>
                <c:pt idx="1">
                  <c:v>187.52</c:v>
                </c:pt>
                <c:pt idx="2">
                  <c:v>181.17</c:v>
                </c:pt>
                <c:pt idx="3">
                  <c:v>181.37</c:v>
                </c:pt>
                <c:pt idx="4">
                  <c:v>192.02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EF-4715-87DF-8FB8C28C1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782480"/>
        <c:axId val="38578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168.2</c:v>
                </c:pt>
                <c:pt idx="1">
                  <c:v>168.67</c:v>
                </c:pt>
                <c:pt idx="2">
                  <c:v>174.97</c:v>
                </c:pt>
                <c:pt idx="3">
                  <c:v>178.59</c:v>
                </c:pt>
                <c:pt idx="4">
                  <c:v>178.92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EF-4715-87DF-8FB8C28C1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82480"/>
        <c:axId val="385780128"/>
      </c:lineChart>
      <c:dateAx>
        <c:axId val="385782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85780128"/>
        <c:crosses val="autoZero"/>
        <c:auto val="1"/>
        <c:lblOffset val="100"/>
        <c:baseTimeUnit val="years"/>
      </c:dateAx>
      <c:valAx>
        <c:axId val="38578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5782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70" zoomScaleNormal="70" workbookViewId="0">
      <selection activeCell="CD73" sqref="CD7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山形県　最上川中部水道企業団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A6</v>
      </c>
      <c r="X8" s="60"/>
      <c r="Y8" s="60"/>
      <c r="Z8" s="60"/>
      <c r="AA8" s="60"/>
      <c r="AB8" s="60"/>
      <c r="AC8" s="60"/>
      <c r="AD8" s="60" t="str">
        <f>データ!$M$6</f>
        <v>民間企業出身</v>
      </c>
      <c r="AE8" s="60"/>
      <c r="AF8" s="60"/>
      <c r="AG8" s="60"/>
      <c r="AH8" s="60"/>
      <c r="AI8" s="60"/>
      <c r="AJ8" s="60"/>
      <c r="AK8" s="4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2" t="str">
        <f>データ!$S$6</f>
        <v>-</v>
      </c>
      <c r="AU8" s="53"/>
      <c r="AV8" s="53"/>
      <c r="AW8" s="53"/>
      <c r="AX8" s="53"/>
      <c r="AY8" s="53"/>
      <c r="AZ8" s="53"/>
      <c r="BA8" s="53"/>
      <c r="BB8" s="54" t="str">
        <f>データ!$T$6</f>
        <v>-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81.98</v>
      </c>
      <c r="J10" s="53"/>
      <c r="K10" s="53"/>
      <c r="L10" s="53"/>
      <c r="M10" s="53"/>
      <c r="N10" s="53"/>
      <c r="O10" s="64"/>
      <c r="P10" s="54">
        <f>データ!$P$6</f>
        <v>99.93</v>
      </c>
      <c r="Q10" s="54"/>
      <c r="R10" s="54"/>
      <c r="S10" s="54"/>
      <c r="T10" s="54"/>
      <c r="U10" s="54"/>
      <c r="V10" s="54"/>
      <c r="W10" s="61">
        <f>データ!$Q$6</f>
        <v>4700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26443</v>
      </c>
      <c r="AM10" s="61"/>
      <c r="AN10" s="61"/>
      <c r="AO10" s="61"/>
      <c r="AP10" s="61"/>
      <c r="AQ10" s="61"/>
      <c r="AR10" s="61"/>
      <c r="AS10" s="61"/>
      <c r="AT10" s="52">
        <f>データ!$V$6</f>
        <v>42.15</v>
      </c>
      <c r="AU10" s="53"/>
      <c r="AV10" s="53"/>
      <c r="AW10" s="53"/>
      <c r="AX10" s="53"/>
      <c r="AY10" s="53"/>
      <c r="AZ10" s="53"/>
      <c r="BA10" s="53"/>
      <c r="BB10" s="54">
        <f>データ!$W$6</f>
        <v>627.35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114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MoWOOeLggj8gaj0aDyQcjKc8Xq6vuPZpVWXN03eQZMEiNKIoEtumsSWjozJiqJLUMFEy93zTu1GyCsgCwNvWVg==" saltValue="1E746hbaABoOZr5X9iWxK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69027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山形県　最上川中部水道企業団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民間企業出身</v>
      </c>
      <c r="N6" s="35" t="str">
        <f t="shared" si="3"/>
        <v>-</v>
      </c>
      <c r="O6" s="35">
        <f t="shared" si="3"/>
        <v>81.98</v>
      </c>
      <c r="P6" s="35">
        <f t="shared" si="3"/>
        <v>99.93</v>
      </c>
      <c r="Q6" s="35">
        <f t="shared" si="3"/>
        <v>4700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26443</v>
      </c>
      <c r="V6" s="35">
        <f t="shared" si="3"/>
        <v>42.15</v>
      </c>
      <c r="W6" s="35">
        <f t="shared" si="3"/>
        <v>627.35</v>
      </c>
      <c r="X6" s="36">
        <f>IF(X7="",NA(),X7)</f>
        <v>125.49</v>
      </c>
      <c r="Y6" s="36">
        <f t="shared" ref="Y6:AG6" si="4">IF(Y7="",NA(),Y7)</f>
        <v>126.61</v>
      </c>
      <c r="Z6" s="36">
        <f t="shared" si="4"/>
        <v>130.75</v>
      </c>
      <c r="AA6" s="36">
        <f t="shared" si="4"/>
        <v>130.66</v>
      </c>
      <c r="AB6" s="36">
        <f t="shared" si="4"/>
        <v>125.33</v>
      </c>
      <c r="AC6" s="36">
        <f t="shared" si="4"/>
        <v>111.21</v>
      </c>
      <c r="AD6" s="36">
        <f t="shared" si="4"/>
        <v>111.71</v>
      </c>
      <c r="AE6" s="36">
        <f t="shared" si="4"/>
        <v>110.05</v>
      </c>
      <c r="AF6" s="36">
        <f t="shared" si="4"/>
        <v>108.87</v>
      </c>
      <c r="AG6" s="36">
        <f t="shared" si="4"/>
        <v>108.61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1.93</v>
      </c>
      <c r="AO6" s="36">
        <f t="shared" si="5"/>
        <v>1.72</v>
      </c>
      <c r="AP6" s="36">
        <f t="shared" si="5"/>
        <v>2.64</v>
      </c>
      <c r="AQ6" s="36">
        <f t="shared" si="5"/>
        <v>3.16</v>
      </c>
      <c r="AR6" s="36">
        <f t="shared" si="5"/>
        <v>3.59</v>
      </c>
      <c r="AS6" s="35" t="str">
        <f>IF(AS7="","",IF(AS7="-","【-】","【"&amp;SUBSTITUTE(TEXT(AS7,"#,##0.00"),"-","△")&amp;"】"))</f>
        <v>【1.08】</v>
      </c>
      <c r="AT6" s="36">
        <f>IF(AT7="",NA(),AT7)</f>
        <v>1196.19</v>
      </c>
      <c r="AU6" s="36">
        <f t="shared" ref="AU6:BC6" si="6">IF(AU7="",NA(),AU7)</f>
        <v>1228.0899999999999</v>
      </c>
      <c r="AV6" s="36">
        <f t="shared" si="6"/>
        <v>1252.76</v>
      </c>
      <c r="AW6" s="36">
        <f t="shared" si="6"/>
        <v>1240.52</v>
      </c>
      <c r="AX6" s="36">
        <f t="shared" si="6"/>
        <v>1289.21</v>
      </c>
      <c r="AY6" s="36">
        <f t="shared" si="6"/>
        <v>391.54</v>
      </c>
      <c r="AZ6" s="36">
        <f t="shared" si="6"/>
        <v>384.34</v>
      </c>
      <c r="BA6" s="36">
        <f t="shared" si="6"/>
        <v>359.47</v>
      </c>
      <c r="BB6" s="36">
        <f t="shared" si="6"/>
        <v>369.69</v>
      </c>
      <c r="BC6" s="36">
        <f t="shared" si="6"/>
        <v>379.08</v>
      </c>
      <c r="BD6" s="35" t="str">
        <f>IF(BD7="","",IF(BD7="-","【-】","【"&amp;SUBSTITUTE(TEXT(BD7,"#,##0.00"),"-","△")&amp;"】"))</f>
        <v>【264.97】</v>
      </c>
      <c r="BE6" s="36">
        <f>IF(BE7="",NA(),BE7)</f>
        <v>125.85</v>
      </c>
      <c r="BF6" s="36">
        <f t="shared" ref="BF6:BN6" si="7">IF(BF7="",NA(),BF7)</f>
        <v>120.45</v>
      </c>
      <c r="BG6" s="36">
        <f t="shared" si="7"/>
        <v>111.36</v>
      </c>
      <c r="BH6" s="36">
        <f t="shared" si="7"/>
        <v>104.02</v>
      </c>
      <c r="BI6" s="36">
        <f t="shared" si="7"/>
        <v>96.9</v>
      </c>
      <c r="BJ6" s="36">
        <f t="shared" si="7"/>
        <v>386.97</v>
      </c>
      <c r="BK6" s="36">
        <f t="shared" si="7"/>
        <v>380.58</v>
      </c>
      <c r="BL6" s="36">
        <f t="shared" si="7"/>
        <v>401.79</v>
      </c>
      <c r="BM6" s="36">
        <f t="shared" si="7"/>
        <v>402.99</v>
      </c>
      <c r="BN6" s="36">
        <f t="shared" si="7"/>
        <v>398.98</v>
      </c>
      <c r="BO6" s="35" t="str">
        <f>IF(BO7="","",IF(BO7="-","【-】","【"&amp;SUBSTITUTE(TEXT(BO7,"#,##0.00"),"-","△")&amp;"】"))</f>
        <v>【266.61】</v>
      </c>
      <c r="BP6" s="36">
        <f>IF(BP7="",NA(),BP7)</f>
        <v>120.95</v>
      </c>
      <c r="BQ6" s="36">
        <f t="shared" ref="BQ6:BY6" si="8">IF(BQ7="",NA(),BQ7)</f>
        <v>121.95</v>
      </c>
      <c r="BR6" s="36">
        <f t="shared" si="8"/>
        <v>126.26</v>
      </c>
      <c r="BS6" s="36">
        <f t="shared" si="8"/>
        <v>126.24</v>
      </c>
      <c r="BT6" s="36">
        <f t="shared" si="8"/>
        <v>119.47</v>
      </c>
      <c r="BU6" s="36">
        <f t="shared" si="8"/>
        <v>101.72</v>
      </c>
      <c r="BV6" s="36">
        <f t="shared" si="8"/>
        <v>102.38</v>
      </c>
      <c r="BW6" s="36">
        <f t="shared" si="8"/>
        <v>100.12</v>
      </c>
      <c r="BX6" s="36">
        <f t="shared" si="8"/>
        <v>98.66</v>
      </c>
      <c r="BY6" s="36">
        <f t="shared" si="8"/>
        <v>98.64</v>
      </c>
      <c r="BZ6" s="35" t="str">
        <f>IF(BZ7="","",IF(BZ7="-","【-】","【"&amp;SUBSTITUTE(TEXT(BZ7,"#,##0.00"),"-","△")&amp;"】"))</f>
        <v>【103.24】</v>
      </c>
      <c r="CA6" s="36">
        <f>IF(CA7="",NA(),CA7)</f>
        <v>188.71</v>
      </c>
      <c r="CB6" s="36">
        <f t="shared" ref="CB6:CJ6" si="9">IF(CB7="",NA(),CB7)</f>
        <v>187.52</v>
      </c>
      <c r="CC6" s="36">
        <f t="shared" si="9"/>
        <v>181.17</v>
      </c>
      <c r="CD6" s="36">
        <f t="shared" si="9"/>
        <v>181.37</v>
      </c>
      <c r="CE6" s="36">
        <f t="shared" si="9"/>
        <v>192.02</v>
      </c>
      <c r="CF6" s="36">
        <f t="shared" si="9"/>
        <v>168.2</v>
      </c>
      <c r="CG6" s="36">
        <f t="shared" si="9"/>
        <v>168.67</v>
      </c>
      <c r="CH6" s="36">
        <f t="shared" si="9"/>
        <v>174.97</v>
      </c>
      <c r="CI6" s="36">
        <f t="shared" si="9"/>
        <v>178.59</v>
      </c>
      <c r="CJ6" s="36">
        <f t="shared" si="9"/>
        <v>178.92</v>
      </c>
      <c r="CK6" s="35" t="str">
        <f>IF(CK7="","",IF(CK7="-","【-】","【"&amp;SUBSTITUTE(TEXT(CK7,"#,##0.00"),"-","△")&amp;"】"))</f>
        <v>【168.38】</v>
      </c>
      <c r="CL6" s="36">
        <f>IF(CL7="",NA(),CL7)</f>
        <v>49.51</v>
      </c>
      <c r="CM6" s="36">
        <f t="shared" ref="CM6:CU6" si="10">IF(CM7="",NA(),CM7)</f>
        <v>47.61</v>
      </c>
      <c r="CN6" s="36">
        <f t="shared" si="10"/>
        <v>48.48</v>
      </c>
      <c r="CO6" s="36">
        <f t="shared" si="10"/>
        <v>49.16</v>
      </c>
      <c r="CP6" s="36">
        <f t="shared" si="10"/>
        <v>49.86</v>
      </c>
      <c r="CQ6" s="36">
        <f t="shared" si="10"/>
        <v>54.77</v>
      </c>
      <c r="CR6" s="36">
        <f t="shared" si="10"/>
        <v>54.92</v>
      </c>
      <c r="CS6" s="36">
        <f t="shared" si="10"/>
        <v>55.63</v>
      </c>
      <c r="CT6" s="36">
        <f t="shared" si="10"/>
        <v>55.03</v>
      </c>
      <c r="CU6" s="36">
        <f t="shared" si="10"/>
        <v>55.14</v>
      </c>
      <c r="CV6" s="35" t="str">
        <f>IF(CV7="","",IF(CV7="-","【-】","【"&amp;SUBSTITUTE(TEXT(CV7,"#,##0.00"),"-","△")&amp;"】"))</f>
        <v>【60.00】</v>
      </c>
      <c r="CW6" s="36">
        <f>IF(CW7="",NA(),CW7)</f>
        <v>87.27</v>
      </c>
      <c r="CX6" s="36">
        <f t="shared" ref="CX6:DF6" si="11">IF(CX7="",NA(),CX7)</f>
        <v>89.51</v>
      </c>
      <c r="CY6" s="36">
        <f t="shared" si="11"/>
        <v>89</v>
      </c>
      <c r="CZ6" s="36">
        <f t="shared" si="11"/>
        <v>87.33</v>
      </c>
      <c r="DA6" s="36">
        <f t="shared" si="11"/>
        <v>84.97</v>
      </c>
      <c r="DB6" s="36">
        <f t="shared" si="11"/>
        <v>82.89</v>
      </c>
      <c r="DC6" s="36">
        <f t="shared" si="11"/>
        <v>82.66</v>
      </c>
      <c r="DD6" s="36">
        <f t="shared" si="11"/>
        <v>82.04</v>
      </c>
      <c r="DE6" s="36">
        <f t="shared" si="11"/>
        <v>81.900000000000006</v>
      </c>
      <c r="DF6" s="36">
        <f t="shared" si="11"/>
        <v>81.39</v>
      </c>
      <c r="DG6" s="35" t="str">
        <f>IF(DG7="","",IF(DG7="-","【-】","【"&amp;SUBSTITUTE(TEXT(DG7,"#,##0.00"),"-","△")&amp;"】"))</f>
        <v>【89.80】</v>
      </c>
      <c r="DH6" s="36">
        <f>IF(DH7="",NA(),DH7)</f>
        <v>56.35</v>
      </c>
      <c r="DI6" s="36">
        <f t="shared" ref="DI6:DQ6" si="12">IF(DI7="",NA(),DI7)</f>
        <v>56.83</v>
      </c>
      <c r="DJ6" s="36">
        <f t="shared" si="12"/>
        <v>57.46</v>
      </c>
      <c r="DK6" s="36">
        <f t="shared" si="12"/>
        <v>57.79</v>
      </c>
      <c r="DL6" s="36">
        <f t="shared" si="12"/>
        <v>57.92</v>
      </c>
      <c r="DM6" s="36">
        <f t="shared" si="12"/>
        <v>47.46</v>
      </c>
      <c r="DN6" s="36">
        <f t="shared" si="12"/>
        <v>48.49</v>
      </c>
      <c r="DO6" s="36">
        <f t="shared" si="12"/>
        <v>48.05</v>
      </c>
      <c r="DP6" s="36">
        <f t="shared" si="12"/>
        <v>48.87</v>
      </c>
      <c r="DQ6" s="36">
        <f t="shared" si="12"/>
        <v>49.92</v>
      </c>
      <c r="DR6" s="35" t="str">
        <f>IF(DR7="","",IF(DR7="-","【-】","【"&amp;SUBSTITUTE(TEXT(DR7,"#,##0.00"),"-","△")&amp;"】"))</f>
        <v>【49.59】</v>
      </c>
      <c r="DS6" s="36">
        <f>IF(DS7="",NA(),DS7)</f>
        <v>4.3600000000000003</v>
      </c>
      <c r="DT6" s="36">
        <f t="shared" ref="DT6:EB6" si="13">IF(DT7="",NA(),DT7)</f>
        <v>1.17</v>
      </c>
      <c r="DU6" s="36">
        <f t="shared" si="13"/>
        <v>8.51</v>
      </c>
      <c r="DV6" s="36">
        <f t="shared" si="13"/>
        <v>12.59</v>
      </c>
      <c r="DW6" s="36">
        <f t="shared" si="13"/>
        <v>14.45</v>
      </c>
      <c r="DX6" s="36">
        <f t="shared" si="13"/>
        <v>9.7100000000000009</v>
      </c>
      <c r="DY6" s="36">
        <f t="shared" si="13"/>
        <v>12.79</v>
      </c>
      <c r="DZ6" s="36">
        <f t="shared" si="13"/>
        <v>13.39</v>
      </c>
      <c r="EA6" s="36">
        <f t="shared" si="13"/>
        <v>14.85</v>
      </c>
      <c r="EB6" s="36">
        <f t="shared" si="13"/>
        <v>16.88</v>
      </c>
      <c r="EC6" s="35" t="str">
        <f>IF(EC7="","",IF(EC7="-","【-】","【"&amp;SUBSTITUTE(TEXT(EC7,"#,##0.00"),"-","△")&amp;"】"))</f>
        <v>【19.44】</v>
      </c>
      <c r="ED6" s="35">
        <f>IF(ED7="",NA(),ED7)</f>
        <v>0</v>
      </c>
      <c r="EE6" s="36">
        <f t="shared" ref="EE6:EM6" si="14">IF(EE7="",NA(),EE7)</f>
        <v>0.1</v>
      </c>
      <c r="EF6" s="36">
        <f t="shared" si="14"/>
        <v>0.11</v>
      </c>
      <c r="EG6" s="36">
        <f t="shared" si="14"/>
        <v>0.23</v>
      </c>
      <c r="EH6" s="36">
        <f t="shared" si="14"/>
        <v>1.1200000000000001</v>
      </c>
      <c r="EI6" s="36">
        <f t="shared" si="14"/>
        <v>0.99</v>
      </c>
      <c r="EJ6" s="36">
        <f t="shared" si="14"/>
        <v>0.71</v>
      </c>
      <c r="EK6" s="36">
        <f t="shared" si="14"/>
        <v>0.54</v>
      </c>
      <c r="EL6" s="36">
        <f t="shared" si="14"/>
        <v>0.5</v>
      </c>
      <c r="EM6" s="36">
        <f t="shared" si="14"/>
        <v>0.52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69027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81.98</v>
      </c>
      <c r="P7" s="39">
        <v>99.93</v>
      </c>
      <c r="Q7" s="39">
        <v>4700</v>
      </c>
      <c r="R7" s="39" t="s">
        <v>99</v>
      </c>
      <c r="S7" s="39" t="s">
        <v>99</v>
      </c>
      <c r="T7" s="39" t="s">
        <v>99</v>
      </c>
      <c r="U7" s="39">
        <v>26443</v>
      </c>
      <c r="V7" s="39">
        <v>42.15</v>
      </c>
      <c r="W7" s="39">
        <v>627.35</v>
      </c>
      <c r="X7" s="39">
        <v>125.49</v>
      </c>
      <c r="Y7" s="39">
        <v>126.61</v>
      </c>
      <c r="Z7" s="39">
        <v>130.75</v>
      </c>
      <c r="AA7" s="39">
        <v>130.66</v>
      </c>
      <c r="AB7" s="39">
        <v>125.33</v>
      </c>
      <c r="AC7" s="39">
        <v>111.21</v>
      </c>
      <c r="AD7" s="39">
        <v>111.71</v>
      </c>
      <c r="AE7" s="39">
        <v>110.05</v>
      </c>
      <c r="AF7" s="39">
        <v>108.87</v>
      </c>
      <c r="AG7" s="39">
        <v>108.61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1.93</v>
      </c>
      <c r="AO7" s="39">
        <v>1.72</v>
      </c>
      <c r="AP7" s="39">
        <v>2.64</v>
      </c>
      <c r="AQ7" s="39">
        <v>3.16</v>
      </c>
      <c r="AR7" s="39">
        <v>3.59</v>
      </c>
      <c r="AS7" s="39">
        <v>1.08</v>
      </c>
      <c r="AT7" s="39">
        <v>1196.19</v>
      </c>
      <c r="AU7" s="39">
        <v>1228.0899999999999</v>
      </c>
      <c r="AV7" s="39">
        <v>1252.76</v>
      </c>
      <c r="AW7" s="39">
        <v>1240.52</v>
      </c>
      <c r="AX7" s="39">
        <v>1289.21</v>
      </c>
      <c r="AY7" s="39">
        <v>391.54</v>
      </c>
      <c r="AZ7" s="39">
        <v>384.34</v>
      </c>
      <c r="BA7" s="39">
        <v>359.47</v>
      </c>
      <c r="BB7" s="39">
        <v>369.69</v>
      </c>
      <c r="BC7" s="39">
        <v>379.08</v>
      </c>
      <c r="BD7" s="39">
        <v>264.97000000000003</v>
      </c>
      <c r="BE7" s="39">
        <v>125.85</v>
      </c>
      <c r="BF7" s="39">
        <v>120.45</v>
      </c>
      <c r="BG7" s="39">
        <v>111.36</v>
      </c>
      <c r="BH7" s="39">
        <v>104.02</v>
      </c>
      <c r="BI7" s="39">
        <v>96.9</v>
      </c>
      <c r="BJ7" s="39">
        <v>386.97</v>
      </c>
      <c r="BK7" s="39">
        <v>380.58</v>
      </c>
      <c r="BL7" s="39">
        <v>401.79</v>
      </c>
      <c r="BM7" s="39">
        <v>402.99</v>
      </c>
      <c r="BN7" s="39">
        <v>398.98</v>
      </c>
      <c r="BO7" s="39">
        <v>266.61</v>
      </c>
      <c r="BP7" s="39">
        <v>120.95</v>
      </c>
      <c r="BQ7" s="39">
        <v>121.95</v>
      </c>
      <c r="BR7" s="39">
        <v>126.26</v>
      </c>
      <c r="BS7" s="39">
        <v>126.24</v>
      </c>
      <c r="BT7" s="39">
        <v>119.47</v>
      </c>
      <c r="BU7" s="39">
        <v>101.72</v>
      </c>
      <c r="BV7" s="39">
        <v>102.38</v>
      </c>
      <c r="BW7" s="39">
        <v>100.12</v>
      </c>
      <c r="BX7" s="39">
        <v>98.66</v>
      </c>
      <c r="BY7" s="39">
        <v>98.64</v>
      </c>
      <c r="BZ7" s="39">
        <v>103.24</v>
      </c>
      <c r="CA7" s="39">
        <v>188.71</v>
      </c>
      <c r="CB7" s="39">
        <v>187.52</v>
      </c>
      <c r="CC7" s="39">
        <v>181.17</v>
      </c>
      <c r="CD7" s="39">
        <v>181.37</v>
      </c>
      <c r="CE7" s="39">
        <v>192.02</v>
      </c>
      <c r="CF7" s="39">
        <v>168.2</v>
      </c>
      <c r="CG7" s="39">
        <v>168.67</v>
      </c>
      <c r="CH7" s="39">
        <v>174.97</v>
      </c>
      <c r="CI7" s="39">
        <v>178.59</v>
      </c>
      <c r="CJ7" s="39">
        <v>178.92</v>
      </c>
      <c r="CK7" s="39">
        <v>168.38</v>
      </c>
      <c r="CL7" s="39">
        <v>49.51</v>
      </c>
      <c r="CM7" s="39">
        <v>47.61</v>
      </c>
      <c r="CN7" s="39">
        <v>48.48</v>
      </c>
      <c r="CO7" s="39">
        <v>49.16</v>
      </c>
      <c r="CP7" s="39">
        <v>49.86</v>
      </c>
      <c r="CQ7" s="39">
        <v>54.77</v>
      </c>
      <c r="CR7" s="39">
        <v>54.92</v>
      </c>
      <c r="CS7" s="39">
        <v>55.63</v>
      </c>
      <c r="CT7" s="39">
        <v>55.03</v>
      </c>
      <c r="CU7" s="39">
        <v>55.14</v>
      </c>
      <c r="CV7" s="39">
        <v>60</v>
      </c>
      <c r="CW7" s="39">
        <v>87.27</v>
      </c>
      <c r="CX7" s="39">
        <v>89.51</v>
      </c>
      <c r="CY7" s="39">
        <v>89</v>
      </c>
      <c r="CZ7" s="39">
        <v>87.33</v>
      </c>
      <c r="DA7" s="39">
        <v>84.97</v>
      </c>
      <c r="DB7" s="39">
        <v>82.89</v>
      </c>
      <c r="DC7" s="39">
        <v>82.66</v>
      </c>
      <c r="DD7" s="39">
        <v>82.04</v>
      </c>
      <c r="DE7" s="39">
        <v>81.900000000000006</v>
      </c>
      <c r="DF7" s="39">
        <v>81.39</v>
      </c>
      <c r="DG7" s="39">
        <v>89.8</v>
      </c>
      <c r="DH7" s="39">
        <v>56.35</v>
      </c>
      <c r="DI7" s="39">
        <v>56.83</v>
      </c>
      <c r="DJ7" s="39">
        <v>57.46</v>
      </c>
      <c r="DK7" s="39">
        <v>57.79</v>
      </c>
      <c r="DL7" s="39">
        <v>57.92</v>
      </c>
      <c r="DM7" s="39">
        <v>47.46</v>
      </c>
      <c r="DN7" s="39">
        <v>48.49</v>
      </c>
      <c r="DO7" s="39">
        <v>48.05</v>
      </c>
      <c r="DP7" s="39">
        <v>48.87</v>
      </c>
      <c r="DQ7" s="39">
        <v>49.92</v>
      </c>
      <c r="DR7" s="39">
        <v>49.59</v>
      </c>
      <c r="DS7" s="39">
        <v>4.3600000000000003</v>
      </c>
      <c r="DT7" s="39">
        <v>1.17</v>
      </c>
      <c r="DU7" s="39">
        <v>8.51</v>
      </c>
      <c r="DV7" s="39">
        <v>12.59</v>
      </c>
      <c r="DW7" s="39">
        <v>14.45</v>
      </c>
      <c r="DX7" s="39">
        <v>9.7100000000000009</v>
      </c>
      <c r="DY7" s="39">
        <v>12.79</v>
      </c>
      <c r="DZ7" s="39">
        <v>13.39</v>
      </c>
      <c r="EA7" s="39">
        <v>14.85</v>
      </c>
      <c r="EB7" s="39">
        <v>16.88</v>
      </c>
      <c r="EC7" s="39">
        <v>19.440000000000001</v>
      </c>
      <c r="ED7" s="39">
        <v>0</v>
      </c>
      <c r="EE7" s="39">
        <v>0.1</v>
      </c>
      <c r="EF7" s="39">
        <v>0.11</v>
      </c>
      <c r="EG7" s="39">
        <v>0.23</v>
      </c>
      <c r="EH7" s="39">
        <v>1.1200000000000001</v>
      </c>
      <c r="EI7" s="39">
        <v>0.99</v>
      </c>
      <c r="EJ7" s="39">
        <v>0.71</v>
      </c>
      <c r="EK7" s="39">
        <v>0.54</v>
      </c>
      <c r="EL7" s="39">
        <v>0.5</v>
      </c>
      <c r="EM7" s="39">
        <v>0.52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