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N:\水道課業務係_渡邉\06_経営戦略\210114_「経営比較分析表」の分析等について→管理課とりまとめ・HP公表\【経営比較分析表】2019_069663_46_010\"/>
    </mc:Choice>
  </mc:AlternateContent>
  <workbookProtection workbookAlgorithmName="SHA-512" workbookHashValue="UretGHkdnXpQSTQ8om0a8wzKMFMRn6hemyOTCQz0nJZJ2DrMk48x/jH3IAVlsat+poMqJQtj0Sq4KqjayLMEiw==" workbookSaltValue="rb+KXdpTUv7rtzgbvhhsS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<sst xmlns="http://schemas.openxmlformats.org/spreadsheetml/2006/main" count="231" uniqueCount="113">
  <si>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</si>
  <si>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</si>
  <si>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</si>
  <si>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</si>
  <si>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</si>
  <si>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</si>
  <si>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</si>
  <si>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</si>
  <si>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</si>
  <si>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</si>
  <si>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</si>
  <si>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</si>
  <si>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</si>
  <si>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</si>
  <si>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</si>
  <si>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</si>
  <si>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</si>
  <si>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</si>
  <si>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</si>
  <si>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</si>
  <si>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</si>
  <si>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</si>
  <si>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</si>
  <si>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</si>
  <si>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</si>
  <si>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</si>
  <si>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</si>
  <si>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</si>
  <si>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</si>
  <si>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</si>
  <si>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</si>
  <si>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</si>
  <si>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</si>
  <si>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</si>
  <si>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</si>
  <si>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</si>
  <si>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</si>
  <si>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</si>
  <si>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</si>
  <si>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</si>
  <si>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</si>
  <si>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</si>
  <si>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</si>
  <si>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</si>
  <si>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</si>
  <si>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</si>
  <si>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</si>
  <si>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</si>
  <si>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</si>
  <si>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</si>
  <si>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</si>
  <si>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</si>
  <si>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</si>
  <si>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</si>
  <si>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</si>
  <si>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</si>
  <si>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</si>
  <si>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</si>
  <si>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</si>
  <si>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</si>
  <si>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</si>
  <si>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</si>
  <si>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</si>
  <si>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</si>
  <si>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</si>
  <si>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</si>
  <si>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</si>
  <si>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</si>
  <si>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</si>
  <si>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</si>
  <si>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</si>
  <si>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</si>
  <si>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</si>
  <si>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</si>
  <si>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</si>
  <si>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</si>
  <si>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</si>
  <si>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</si>
  <si>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</si>
  <si>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</si>
  <si>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</si>
  <si>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</si>
  <si>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</si>
  <si>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</si>
  <si>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</si>
  <si>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</si>
  <si>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</si>
  <si>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</si>
  <si>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</si>
  <si>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</si>
  <si>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</si>
  <si>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</si>
  <si>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</si>
  <si>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尾花沢市大石田町環境衛生事業組合（事業会計分）</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</si>
  <si>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</si>
  <si>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</si>
  <si>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</si>
  <si>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</si>
  <si>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</si>
  <si>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</si>
  <si>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</si>
  <si>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</si>
  <si>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</si>
  <si>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</si>
  <si>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</si>
  <si>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</si>
  <si>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</si>
  <si>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</si>
  <si>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</si>
  <si>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</si>
  <si>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①経常収支比率は今回も100％を超え、平均値も上回っている。
②累積欠損金は発生していない。
③流動比率は前回に引き続き増加しており、短期的な債務に対する支払能力に問題はない。
④企業債残高対給水収益比率は、年々平均値よりも低い数値で推移している。平成30年度を最後に企業債の借り入れは行っておらず、計画的な償還をしている。
⑤料金回収率は、年々減少しているものの平均値を上回っており、給水収益により給水に係る費用が賄われている。
⑥給水原価は平均値を下回っているものの、今回も上昇した。
⑦施設利用率は前回に引き続き減少しており、適切規模での施設運営について、今後も現状分析と計画に取り組んでいく。
⑧有収率は平均値が減少傾向にあるなかで、前回よりも増加した。</t>
    <rPh sb="2" eb="4">
      <t>ケイジョウ</t>
    </rPh>
    <rPh sb="4" eb="6">
      <t>シュウシ</t>
    </rPh>
    <rPh sb="6" eb="8">
      <t>ヒリツ</t>
    </rPh>
    <rPh sb="9" eb="11">
      <t>コンカイ</t>
    </rPh>
    <rPh sb="17" eb="18">
      <t>コ</t>
    </rPh>
    <rPh sb="20" eb="22">
      <t>ヘイキン</t>
    </rPh>
    <rPh sb="22" eb="23">
      <t>チ</t>
    </rPh>
    <rPh sb="24" eb="26">
      <t>ウワマワ</t>
    </rPh>
    <rPh sb="34" eb="36">
      <t>ルイセキ</t>
    </rPh>
    <rPh sb="36" eb="38">
      <t>ケッソン</t>
    </rPh>
    <rPh sb="38" eb="39">
      <t>キン</t>
    </rPh>
    <rPh sb="40" eb="42">
      <t>ハッセイ</t>
    </rPh>
    <rPh sb="51" eb="53">
      <t>リュウドウ</t>
    </rPh>
    <rPh sb="53" eb="55">
      <t>ヒリツ</t>
    </rPh>
    <rPh sb="56" eb="58">
      <t>ゼンカイ</t>
    </rPh>
    <rPh sb="59" eb="60">
      <t>ヒ</t>
    </rPh>
    <rPh sb="61" eb="62">
      <t>ツヅ</t>
    </rPh>
    <rPh sb="63" eb="65">
      <t>ゾウカ</t>
    </rPh>
    <rPh sb="70" eb="73">
      <t>タンキテキ</t>
    </rPh>
    <rPh sb="74" eb="76">
      <t>サイム</t>
    </rPh>
    <rPh sb="77" eb="78">
      <t>タイ</t>
    </rPh>
    <rPh sb="80" eb="82">
      <t>シハライ</t>
    </rPh>
    <rPh sb="82" eb="84">
      <t>ノウリョク</t>
    </rPh>
    <rPh sb="85" eb="87">
      <t>モンダイ</t>
    </rPh>
    <rPh sb="108" eb="110">
      <t>ネンネン</t>
    </rPh>
    <rPh sb="110" eb="112">
      <t>ヘイキン</t>
    </rPh>
    <rPh sb="112" eb="113">
      <t>チ</t>
    </rPh>
    <rPh sb="116" eb="117">
      <t>ヒク</t>
    </rPh>
    <rPh sb="118" eb="120">
      <t>スウチ</t>
    </rPh>
    <rPh sb="121" eb="123">
      <t>スイイ</t>
    </rPh>
    <rPh sb="128" eb="130">
      <t>ヘイセイ</t>
    </rPh>
    <rPh sb="132" eb="134">
      <t>ネンド</t>
    </rPh>
    <rPh sb="135" eb="137">
      <t>サイゴ</t>
    </rPh>
    <rPh sb="138" eb="140">
      <t>キギョウ</t>
    </rPh>
    <rPh sb="140" eb="141">
      <t>サイ</t>
    </rPh>
    <rPh sb="142" eb="143">
      <t>カ</t>
    </rPh>
    <rPh sb="144" eb="145">
      <t>イ</t>
    </rPh>
    <rPh sb="147" eb="148">
      <t>オコナ</t>
    </rPh>
    <rPh sb="154" eb="157">
      <t>ケイカクテキ</t>
    </rPh>
    <rPh sb="158" eb="160">
      <t>ショウカン</t>
    </rPh>
    <rPh sb="169" eb="171">
      <t>リョウキン</t>
    </rPh>
    <rPh sb="171" eb="173">
      <t>カイシュウ</t>
    </rPh>
    <rPh sb="173" eb="174">
      <t>リツ</t>
    </rPh>
    <rPh sb="273" eb="275">
      <t>テキセツ</t>
    </rPh>
    <rPh sb="275" eb="277">
      <t>キボ</t>
    </rPh>
    <rPh sb="279" eb="281">
      <t>シセツ</t>
    </rPh>
    <rPh sb="281" eb="283">
      <t>ウンエイ</t>
    </rPh>
    <rPh sb="288" eb="290">
      <t>コンゴ</t>
    </rPh>
    <rPh sb="291" eb="293">
      <t>ゲンジョウ</t>
    </rPh>
    <rPh sb="293" eb="295">
      <t>ブンセキ</t>
    </rPh>
    <rPh sb="296" eb="298">
      <t>ケイカク</t>
    </rPh>
    <rPh sb="299" eb="300">
      <t>ト</t>
    </rPh>
    <rPh sb="301" eb="302">
      <t>ク</t>
    </rPh>
    <phoneticPr fontId="4"/>
  </si>
  <si>
    <t xml:space="preserve">
　有形固定資産減価償却率と管路経年化率は、前回に引き続き増加し、老朽化が進んでいることがわかる。
　今回、管路更新率は平均値に近い値となった。石綿管の布設替えも含め、全管路の更新には長い時間を要する。</t>
    <rPh sb="2" eb="4">
      <t>ユウケイ</t>
    </rPh>
    <rPh sb="4" eb="6">
      <t>コテイ</t>
    </rPh>
    <rPh sb="6" eb="8">
      <t>シサン</t>
    </rPh>
    <rPh sb="8" eb="10">
      <t>ゲンカ</t>
    </rPh>
    <rPh sb="10" eb="12">
      <t>ショウキャク</t>
    </rPh>
    <rPh sb="12" eb="13">
      <t>リツ</t>
    </rPh>
    <rPh sb="22" eb="24">
      <t>ゼンカイ</t>
    </rPh>
    <rPh sb="25" eb="26">
      <t>ヒ</t>
    </rPh>
    <rPh sb="27" eb="28">
      <t>ツヅ</t>
    </rPh>
    <rPh sb="29" eb="31">
      <t>ゾウカ</t>
    </rPh>
    <rPh sb="33" eb="36">
      <t>ロウキュウカ</t>
    </rPh>
    <rPh sb="37" eb="38">
      <t>スス</t>
    </rPh>
    <rPh sb="51" eb="53">
      <t>コンカイ</t>
    </rPh>
    <rPh sb="54" eb="56">
      <t>カンロ</t>
    </rPh>
    <rPh sb="56" eb="58">
      <t>コウシン</t>
    </rPh>
    <rPh sb="58" eb="59">
      <t>リツ</t>
    </rPh>
    <rPh sb="60" eb="62">
      <t>ヘイキン</t>
    </rPh>
    <rPh sb="62" eb="63">
      <t>チ</t>
    </rPh>
    <rPh sb="64" eb="65">
      <t>チカ</t>
    </rPh>
    <rPh sb="66" eb="67">
      <t>アタイ</t>
    </rPh>
    <rPh sb="72" eb="75">
      <t>セキメンカン</t>
    </rPh>
    <rPh sb="76" eb="79">
      <t>フセツガ</t>
    </rPh>
    <rPh sb="81" eb="82">
      <t>フク</t>
    </rPh>
    <rPh sb="84" eb="85">
      <t>ゼン</t>
    </rPh>
    <rPh sb="85" eb="87">
      <t>カンロ</t>
    </rPh>
    <rPh sb="88" eb="90">
      <t>コウシン</t>
    </rPh>
    <rPh sb="92" eb="93">
      <t>ナガ</t>
    </rPh>
    <rPh sb="94" eb="96">
      <t>ジカン</t>
    </rPh>
    <rPh sb="97" eb="98">
      <t>ヨウ</t>
    </rPh>
    <phoneticPr fontId="4"/>
  </si>
  <si>
    <t xml:space="preserve">
　経常収支比率、料金回収率ともに100％を超えており、健全な経営を行っている。
　しかし、今後も給水人口や水需要が減少していくことが予想され、給水収益の減少は続くものと考えられる。更なる費用削減と事業の効率化に努めるとともに、料金改定については充分な経営分析と検討を重ね、時期を見極めたい。
　また、全般的に施設の老朽化が進んでいる状況であり、施設更新の費用は増加していく見込みである。今後も重要度や緊急度等の優先順位と収支バランスを考慮しながら、計画的に事業に取り組んでいく。</t>
    <rPh sb="2" eb="4">
      <t>ケイジョウ</t>
    </rPh>
    <rPh sb="4" eb="6">
      <t>シュウシ</t>
    </rPh>
    <rPh sb="6" eb="8">
      <t>ヒリツ</t>
    </rPh>
    <rPh sb="9" eb="11">
      <t>リョウキン</t>
    </rPh>
    <rPh sb="11" eb="13">
      <t>カイシュウ</t>
    </rPh>
    <rPh sb="13" eb="14">
      <t>リツ</t>
    </rPh>
    <rPh sb="22" eb="23">
      <t>コ</t>
    </rPh>
    <rPh sb="28" eb="30">
      <t>ケンゼン</t>
    </rPh>
    <rPh sb="31" eb="33">
      <t>ケイエイ</t>
    </rPh>
    <rPh sb="34" eb="35">
      <t>オコナ</t>
    </rPh>
    <rPh sb="46" eb="48">
      <t>コンゴ</t>
    </rPh>
    <rPh sb="67" eb="69">
      <t>ヨソウ</t>
    </rPh>
    <rPh sb="72" eb="74">
      <t>キュウスイ</t>
    </rPh>
    <rPh sb="74" eb="76">
      <t>シュウエキ</t>
    </rPh>
    <rPh sb="77" eb="79">
      <t>ゲンショウ</t>
    </rPh>
    <rPh sb="80" eb="81">
      <t>ツヅ</t>
    </rPh>
    <rPh sb="85" eb="86">
      <t>カンガ</t>
    </rPh>
    <rPh sb="91" eb="92">
      <t>サラ</t>
    </rPh>
    <rPh sb="94" eb="96">
      <t>ヒヨウ</t>
    </rPh>
    <rPh sb="96" eb="98">
      <t>サクゲン</t>
    </rPh>
    <rPh sb="99" eb="101">
      <t>ジギョウ</t>
    </rPh>
    <rPh sb="102" eb="105">
      <t>コウリツカ</t>
    </rPh>
    <rPh sb="114" eb="116">
      <t>リョウキン</t>
    </rPh>
    <rPh sb="116" eb="118">
      <t>カイテイ</t>
    </rPh>
    <rPh sb="123" eb="125">
      <t>ジュウブン</t>
    </rPh>
    <rPh sb="126" eb="128">
      <t>ケイエイ</t>
    </rPh>
    <rPh sb="128" eb="130">
      <t>ブンセキ</t>
    </rPh>
    <rPh sb="131" eb="133">
      <t>ケントウ</t>
    </rPh>
    <rPh sb="134" eb="135">
      <t>カサ</t>
    </rPh>
    <rPh sb="137" eb="139">
      <t>ジキ</t>
    </rPh>
    <rPh sb="140" eb="142">
      <t>ミキワ</t>
    </rPh>
    <rPh sb="151" eb="154">
      <t>ゼンパンテキ</t>
    </rPh>
    <rPh sb="162" eb="163">
      <t>スス</t>
    </rPh>
    <rPh sb="167" eb="169">
      <t>ジョウキョウ</t>
    </rPh>
    <rPh sb="173" eb="175">
      <t>シセツ</t>
    </rPh>
    <rPh sb="187" eb="189">
      <t>ミコ</t>
    </rPh>
    <rPh sb="194" eb="196">
      <t>コンゴ</t>
    </rPh>
    <rPh sb="197" eb="200">
      <t>ジュウヨウド</t>
    </rPh>
    <rPh sb="201" eb="204">
      <t>キンキュウド</t>
    </rPh>
    <rPh sb="204" eb="205">
      <t>トウ</t>
    </rPh>
    <rPh sb="206" eb="208">
      <t>ユウセン</t>
    </rPh>
    <rPh sb="208" eb="210">
      <t>ジュンイ</t>
    </rPh>
    <rPh sb="211" eb="213">
      <t>シュウシ</t>
    </rPh>
    <rPh sb="218" eb="220">
      <t>コウリョ</t>
    </rPh>
    <rPh sb="225" eb="228">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</si>
</sst>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0.83</c:v>
                </c:pt>
                <c:pt idx="1">
                  <c:v>1.2</c:v>
                </c:pt>
                <c:pt idx="2">
                  <c:v>0.85</c:v>
                </c:pt>
                <c:pt idx="3">
                  <c:v>0.87</c:v>
                </c:pt>
                <c:pt idx="4">
                  <c:v>0.56999999999999995</c:v>
                </c:pt>
              </c:numCache>
            </c:numRef>
          </c:val>
          <c:extLst>
            <c:ext xmlns:c16="http://schemas.microsoft.com/office/drawing/2014/chart" uri="{C3380CC4-5D6E-409C-BE32-E72D297353CC}">
              <c16:uniqueId val="{00000000-2115-46FC-B005-99A38790BD6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2115-46FC-B005-99A38790BD6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55.71</c:v>
                </c:pt>
                <c:pt idx="1">
                  <c:v>54.78</c:v>
                </c:pt>
                <c:pt idx="2">
                  <c:v>55.56</c:v>
                </c:pt>
                <c:pt idx="3">
                  <c:v>53.82</c:v>
                </c:pt>
                <c:pt idx="4">
                  <c:v>51.68</c:v>
                </c:pt>
              </c:numCache>
            </c:numRef>
          </c:val>
          <c:extLst>
            <c:ext xmlns:c16="http://schemas.microsoft.com/office/drawing/2014/chart" uri="{C3380CC4-5D6E-409C-BE32-E72D297353CC}">
              <c16:uniqueId val="{00000000-093D-44F0-BB7D-97388B79A3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093D-44F0-BB7D-97388B79A3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81.52</c:v>
                </c:pt>
                <c:pt idx="1">
                  <c:v>82.05</c:v>
                </c:pt>
                <c:pt idx="2">
                  <c:v>80.08</c:v>
                </c:pt>
                <c:pt idx="3">
                  <c:v>82.12</c:v>
                </c:pt>
                <c:pt idx="4">
                  <c:v>82.9</c:v>
                </c:pt>
              </c:numCache>
            </c:numRef>
          </c:val>
          <c:extLst>
            <c:ext xmlns:c16="http://schemas.microsoft.com/office/drawing/2014/chart" uri="{C3380CC4-5D6E-409C-BE32-E72D297353CC}">
              <c16:uniqueId val="{00000000-D107-4255-A6A5-D6397D8A59F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107-4255-A6A5-D6397D8A59F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139.30000000000001</c:v>
                </c:pt>
                <c:pt idx="1">
                  <c:v>134.69999999999999</c:v>
                </c:pt>
                <c:pt idx="2">
                  <c:v>131.68</c:v>
                </c:pt>
                <c:pt idx="3">
                  <c:v>127.16</c:v>
                </c:pt>
                <c:pt idx="4">
                  <c:v>123.25</c:v>
                </c:pt>
              </c:numCache>
            </c:numRef>
          </c:val>
          <c:extLst>
            <c:ext xmlns:c16="http://schemas.microsoft.com/office/drawing/2014/chart" uri="{C3380CC4-5D6E-409C-BE32-E72D297353CC}">
              <c16:uniqueId val="{00000000-FB52-4EF9-B092-AACE93C0871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FB52-4EF9-B092-AACE93C0871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45.26</c:v>
                </c:pt>
                <c:pt idx="1">
                  <c:v>46.44</c:v>
                </c:pt>
                <c:pt idx="2">
                  <c:v>47.36</c:v>
                </c:pt>
                <c:pt idx="3">
                  <c:v>46.15</c:v>
                </c:pt>
                <c:pt idx="4">
                  <c:v>48.39</c:v>
                </c:pt>
              </c:numCache>
            </c:numRef>
          </c:val>
          <c:extLst>
            <c:ext xmlns:c16="http://schemas.microsoft.com/office/drawing/2014/chart" uri="{C3380CC4-5D6E-409C-BE32-E72D297353CC}">
              <c16:uniqueId val="{00000000-03FA-40C8-ACA0-FF8267EF0E4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03FA-40C8-ACA0-FF8267EF0E4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26.51</c:v>
                </c:pt>
                <c:pt idx="1">
                  <c:v>26.76</c:v>
                </c:pt>
                <c:pt idx="2">
                  <c:v>25.99</c:v>
                </c:pt>
                <c:pt idx="3">
                  <c:v>29.2</c:v>
                </c:pt>
                <c:pt idx="4">
                  <c:v>29.21</c:v>
                </c:pt>
              </c:numCache>
            </c:numRef>
          </c:val>
          <c:extLst>
            <c:ext xmlns:c16="http://schemas.microsoft.com/office/drawing/2014/chart" uri="{C3380CC4-5D6E-409C-BE32-E72D297353CC}">
              <c16:uniqueId val="{00000000-1950-4E73-AE6D-BE5EC3E83F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1950-4E73-AE6D-BE5EC3E83F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60-4E4B-B8C6-0B451DBB9D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6160-4E4B-B8C6-0B451DBB9D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446.09</c:v>
                </c:pt>
                <c:pt idx="1">
                  <c:v>510.94</c:v>
                </c:pt>
                <c:pt idx="2">
                  <c:v>425.93</c:v>
                </c:pt>
                <c:pt idx="3">
                  <c:v>478.84</c:v>
                </c:pt>
                <c:pt idx="4">
                  <c:v>526.54999999999995</c:v>
                </c:pt>
              </c:numCache>
            </c:numRef>
          </c:val>
          <c:extLst>
            <c:ext xmlns:c16="http://schemas.microsoft.com/office/drawing/2014/chart" uri="{C3380CC4-5D6E-409C-BE32-E72D297353CC}">
              <c16:uniqueId val="{00000000-811C-4E22-B406-CD6CAAF5D8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811C-4E22-B406-CD6CAAF5D8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330.43</c:v>
                </c:pt>
                <c:pt idx="1">
                  <c:v>324.36</c:v>
                </c:pt>
                <c:pt idx="2">
                  <c:v>316.36</c:v>
                </c:pt>
                <c:pt idx="3">
                  <c:v>308.43</c:v>
                </c:pt>
                <c:pt idx="4">
                  <c:v>300.7</c:v>
                </c:pt>
              </c:numCache>
            </c:numRef>
          </c:val>
          <c:extLst>
            <c:ext xmlns:c16="http://schemas.microsoft.com/office/drawing/2014/chart" uri="{C3380CC4-5D6E-409C-BE32-E72D297353CC}">
              <c16:uniqueId val="{00000000-B4FC-4532-94AD-129A5D084CD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B4FC-4532-94AD-129A5D084CD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139</c:v>
                </c:pt>
                <c:pt idx="1">
                  <c:v>134.54</c:v>
                </c:pt>
                <c:pt idx="2">
                  <c:v>129.99</c:v>
                </c:pt>
                <c:pt idx="3">
                  <c:v>124.49</c:v>
                </c:pt>
                <c:pt idx="4">
                  <c:v>120.6</c:v>
                </c:pt>
              </c:numCache>
            </c:numRef>
          </c:val>
          <c:extLst>
            <c:ext xmlns:c16="http://schemas.microsoft.com/office/drawing/2014/chart" uri="{C3380CC4-5D6E-409C-BE32-E72D297353CC}">
              <c16:uniqueId val="{00000000-ABBB-4F54-A454-85F10E2158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BBB-4F54-A454-85F10E2158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146.36000000000001</c:v>
                </c:pt>
                <c:pt idx="1">
                  <c:v>151.32</c:v>
                </c:pt>
                <c:pt idx="2">
                  <c:v>156.75</c:v>
                </c:pt>
                <c:pt idx="3">
                  <c:v>163.69999999999999</c:v>
                </c:pt>
                <c:pt idx="4">
                  <c:v>169.24</c:v>
                </c:pt>
              </c:numCache>
            </c:numRef>
          </c:val>
          <c:extLst>
            <c:ext xmlns:c16="http://schemas.microsoft.com/office/drawing/2014/chart" uri="{C3380CC4-5D6E-409C-BE32-E72D297353CC}">
              <c16:uniqueId val="{00000000-7141-42E9-A43F-549313BB58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7141-42E9-A43F-549313BB58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尾花沢市大石田町環境衛生事業組合（事業会計分）</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76.98</v>
      </c>
      <c r="J10" s="68"/>
      <c r="K10" s="68"/>
      <c r="L10" s="68"/>
      <c r="M10" s="68"/>
      <c r="N10" s="68"/>
      <c r="O10" s="69"/>
      <c r="P10" s="70">
        <f>データ!$P$6</f>
        <v>74.459999999999994</v>
      </c>
      <c r="Q10" s="70"/>
      <c r="R10" s="70"/>
      <c r="S10" s="70"/>
      <c r="T10" s="70"/>
      <c r="U10" s="70"/>
      <c r="V10" s="70"/>
      <c r="W10" s="71">
        <f>データ!$Q$6</f>
        <v>4400</v>
      </c>
      <c r="X10" s="71"/>
      <c r="Y10" s="71"/>
      <c r="Z10" s="71"/>
      <c r="AA10" s="71"/>
      <c r="AB10" s="71"/>
      <c r="AC10" s="71"/>
      <c r="AD10" s="2"/>
      <c r="AE10" s="2"/>
      <c r="AF10" s="2"/>
      <c r="AG10" s="2"/>
      <c r="AH10" s="4"/>
      <c r="AI10" s="4"/>
      <c r="AJ10" s="4"/>
      <c r="AK10" s="4"/>
      <c r="AL10" s="71">
        <f>データ!$U$6</f>
        <v>16761</v>
      </c>
      <c r="AM10" s="71"/>
      <c r="AN10" s="71"/>
      <c r="AO10" s="71"/>
      <c r="AP10" s="71"/>
      <c r="AQ10" s="71"/>
      <c r="AR10" s="71"/>
      <c r="AS10" s="71"/>
      <c r="AT10" s="67">
        <f>データ!$V$6</f>
        <v>58.88</v>
      </c>
      <c r="AU10" s="68"/>
      <c r="AV10" s="68"/>
      <c r="AW10" s="68"/>
      <c r="AX10" s="68"/>
      <c r="AY10" s="68"/>
      <c r="AZ10" s="68"/>
      <c r="BA10" s="68"/>
      <c r="BB10" s="70">
        <f>データ!$W$6</f>
        <v>284.66000000000003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Wa0VL8zpppmJipmOgtJIhXfUDtdTpJHcu/Ho75BqtG8t5rJS+XqjZdcTW83kA66uCeLY9CmDO4BNi21XuwU3w==" saltValue="CwEXPJfLjgh9Lq8X1Hr8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69663</v>
      </c>
      <c r="D6" s="34">
        <f t="shared" si="3"/>
        <v>46</v>
      </c>
      <c r="E6" s="34">
        <f t="shared" si="3"/>
        <v>1</v>
      </c>
      <c r="F6" s="34">
        <f t="shared" si="3"/>
        <v>0</v>
      </c>
      <c r="G6" s="34">
        <f t="shared" si="3"/>
        <v>1</v>
      </c>
      <c r="H6" s="34" t="str">
        <f t="shared" si="3"/>
        <v>山形県　尾花沢市大石田町環境衛生事業組合（事業会計分）</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76.98</v>
      </c>
      <c r="P6" s="35">
        <f t="shared" si="3"/>
        <v>74.459999999999994</v>
      </c>
      <c r="Q6" s="35">
        <f t="shared" si="3"/>
        <v>4400</v>
      </c>
      <c r="R6" s="35" t="str">
        <f t="shared" si="3"/>
        <v>-</v>
      </c>
      <c r="S6" s="35" t="str">
        <f t="shared" si="3"/>
        <v>-</v>
      </c>
      <c r="T6" s="35" t="str">
        <f t="shared" si="3"/>
        <v>-</v>
      </c>
      <c r="U6" s="35">
        <f t="shared" si="3"/>
        <v>16761</v>
      </c>
      <c r="V6" s="35">
        <f t="shared" si="3"/>
        <v>58.88</v>
      </c>
      <c r="W6" s="35">
        <f t="shared" si="3"/>
        <v>284.66000000000003</v>
      </c>
      <c r="X6" s="36">
        <f>IF(X7="",NA(),X7)</f>
        <v>139.30000000000001</v>
      </c>
      <c r="Y6" s="36">
        <f t="shared" ref="Y6:AG6" si="4">IF(Y7="",NA(),Y7)</f>
        <v>134.69999999999999</v>
      </c>
      <c r="Z6" s="36">
        <f t="shared" si="4"/>
        <v>131.68</v>
      </c>
      <c r="AA6" s="36">
        <f t="shared" si="4"/>
        <v>127.16</v>
      </c>
      <c r="AB6" s="36">
        <f t="shared" si="4"/>
        <v>123.25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446.09</v>
      </c>
      <c r="AU6" s="36">
        <f t="shared" ref="AU6:BC6" si="6">IF(AU7="",NA(),AU7)</f>
        <v>510.94</v>
      </c>
      <c r="AV6" s="36">
        <f t="shared" si="6"/>
        <v>425.93</v>
      </c>
      <c r="AW6" s="36">
        <f t="shared" si="6"/>
        <v>478.84</v>
      </c>
      <c r="AX6" s="36">
        <f t="shared" si="6"/>
        <v>526.54999999999995</v>
      </c>
      <c r="AY6" s="36">
        <f t="shared" si="6"/>
        <v>391.54</v>
      </c>
      <c r="AZ6" s="36">
        <f t="shared" si="6"/>
        <v>384.34</v>
      </c>
      <c r="BA6" s="36">
        <f t="shared" si="6"/>
        <v>359.47</v>
      </c>
      <c r="BB6" s="36">
        <f t="shared" si="6"/>
        <v>369.69</v>
      </c>
      <c r="BC6" s="36">
        <f t="shared" si="6"/>
        <v>379.08</v>
      </c>
      <c r="BD6" s="35" t="str">
        <f>IF(BD7="","",IF(BD7="-","【-】","【"&amp;SUBSTITUTE(TEXT(BD7,"#,##0.00"),"-","△")&amp;"】"))</f>
        <v>【264.97】</v>
      </c>
      <c r="BE6" s="36">
        <f>IF(BE7="",NA(),BE7)</f>
        <v>330.43</v>
      </c>
      <c r="BF6" s="36">
        <f t="shared" ref="BF6:BN6" si="7">IF(BF7="",NA(),BF7)</f>
        <v>324.36</v>
      </c>
      <c r="BG6" s="36">
        <f t="shared" si="7"/>
        <v>316.36</v>
      </c>
      <c r="BH6" s="36">
        <f t="shared" si="7"/>
        <v>308.43</v>
      </c>
      <c r="BI6" s="36">
        <f t="shared" si="7"/>
        <v>300.7</v>
      </c>
      <c r="BJ6" s="36">
        <f t="shared" si="7"/>
        <v>386.97</v>
      </c>
      <c r="BK6" s="36">
        <f t="shared" si="7"/>
        <v>380.58</v>
      </c>
      <c r="BL6" s="36">
        <f t="shared" si="7"/>
        <v>401.79</v>
      </c>
      <c r="BM6" s="36">
        <f t="shared" si="7"/>
        <v>402.99</v>
      </c>
      <c r="BN6" s="36">
        <f t="shared" si="7"/>
        <v>398.98</v>
      </c>
      <c r="BO6" s="35" t="str">
        <f>IF(BO7="","",IF(BO7="-","【-】","【"&amp;SUBSTITUTE(TEXT(BO7,"#,##0.00"),"-","△")&amp;"】"))</f>
        <v>【266.61】</v>
      </c>
      <c r="BP6" s="36">
        <f>IF(BP7="",NA(),BP7)</f>
        <v>139</v>
      </c>
      <c r="BQ6" s="36">
        <f t="shared" ref="BQ6:BY6" si="8">IF(BQ7="",NA(),BQ7)</f>
        <v>134.54</v>
      </c>
      <c r="BR6" s="36">
        <f t="shared" si="8"/>
        <v>129.99</v>
      </c>
      <c r="BS6" s="36">
        <f t="shared" si="8"/>
        <v>124.49</v>
      </c>
      <c r="BT6" s="36">
        <f t="shared" si="8"/>
        <v>120.6</v>
      </c>
      <c r="BU6" s="36">
        <f t="shared" si="8"/>
        <v>101.72</v>
      </c>
      <c r="BV6" s="36">
        <f t="shared" si="8"/>
        <v>102.38</v>
      </c>
      <c r="BW6" s="36">
        <f t="shared" si="8"/>
        <v>100.12</v>
      </c>
      <c r="BX6" s="36">
        <f t="shared" si="8"/>
        <v>98.66</v>
      </c>
      <c r="BY6" s="36">
        <f t="shared" si="8"/>
        <v>98.64</v>
      </c>
      <c r="BZ6" s="35" t="str">
        <f>IF(BZ7="","",IF(BZ7="-","【-】","【"&amp;SUBSTITUTE(TEXT(BZ7,"#,##0.00"),"-","△")&amp;"】"))</f>
        <v>【103.24】</v>
      </c>
      <c r="CA6" s="36">
        <f>IF(CA7="",NA(),CA7)</f>
        <v>146.36000000000001</v>
      </c>
      <c r="CB6" s="36">
        <f t="shared" ref="CB6:CJ6" si="9">IF(CB7="",NA(),CB7)</f>
        <v>151.32</v>
      </c>
      <c r="CC6" s="36">
        <f t="shared" si="9"/>
        <v>156.75</v>
      </c>
      <c r="CD6" s="36">
        <f t="shared" si="9"/>
        <v>163.69999999999999</v>
      </c>
      <c r="CE6" s="36">
        <f t="shared" si="9"/>
        <v>169.24</v>
      </c>
      <c r="CF6" s="36">
        <f t="shared" si="9"/>
        <v>168.2</v>
      </c>
      <c r="CG6" s="36">
        <f t="shared" si="9"/>
        <v>168.67</v>
      </c>
      <c r="CH6" s="36">
        <f t="shared" si="9"/>
        <v>174.97</v>
      </c>
      <c r="CI6" s="36">
        <f t="shared" si="9"/>
        <v>178.59</v>
      </c>
      <c r="CJ6" s="36">
        <f t="shared" si="9"/>
        <v>178.92</v>
      </c>
      <c r="CK6" s="35" t="str">
        <f>IF(CK7="","",IF(CK7="-","【-】","【"&amp;SUBSTITUTE(TEXT(CK7,"#,##0.00"),"-","△")&amp;"】"))</f>
        <v>【168.38】</v>
      </c>
      <c r="CL6" s="36">
        <f>IF(CL7="",NA(),CL7)</f>
        <v>55.71</v>
      </c>
      <c r="CM6" s="36">
        <f t="shared" ref="CM6:CU6" si="10">IF(CM7="",NA(),CM7)</f>
        <v>54.78</v>
      </c>
      <c r="CN6" s="36">
        <f t="shared" si="10"/>
        <v>55.56</v>
      </c>
      <c r="CO6" s="36">
        <f t="shared" si="10"/>
        <v>53.82</v>
      </c>
      <c r="CP6" s="36">
        <f t="shared" si="10"/>
        <v>51.68</v>
      </c>
      <c r="CQ6" s="36">
        <f t="shared" si="10"/>
        <v>54.77</v>
      </c>
      <c r="CR6" s="36">
        <f t="shared" si="10"/>
        <v>54.92</v>
      </c>
      <c r="CS6" s="36">
        <f t="shared" si="10"/>
        <v>55.63</v>
      </c>
      <c r="CT6" s="36">
        <f t="shared" si="10"/>
        <v>55.03</v>
      </c>
      <c r="CU6" s="36">
        <f t="shared" si="10"/>
        <v>55.14</v>
      </c>
      <c r="CV6" s="35" t="str">
        <f>IF(CV7="","",IF(CV7="-","【-】","【"&amp;SUBSTITUTE(TEXT(CV7,"#,##0.00"),"-","△")&amp;"】"))</f>
        <v>【60.00】</v>
      </c>
      <c r="CW6" s="36">
        <f>IF(CW7="",NA(),CW7)</f>
        <v>81.52</v>
      </c>
      <c r="CX6" s="36">
        <f t="shared" ref="CX6:DF6" si="11">IF(CX7="",NA(),CX7)</f>
        <v>82.05</v>
      </c>
      <c r="CY6" s="36">
        <f t="shared" si="11"/>
        <v>80.08</v>
      </c>
      <c r="CZ6" s="36">
        <f t="shared" si="11"/>
        <v>82.12</v>
      </c>
      <c r="DA6" s="36">
        <f t="shared" si="11"/>
        <v>82.9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45.26</v>
      </c>
      <c r="DI6" s="36">
        <f t="shared" ref="DI6:DQ6" si="12">IF(DI7="",NA(),DI7)</f>
        <v>46.44</v>
      </c>
      <c r="DJ6" s="36">
        <f t="shared" si="12"/>
        <v>47.36</v>
      </c>
      <c r="DK6" s="36">
        <f t="shared" si="12"/>
        <v>46.15</v>
      </c>
      <c r="DL6" s="36">
        <f t="shared" si="12"/>
        <v>48.39</v>
      </c>
      <c r="DM6" s="36">
        <f t="shared" si="12"/>
        <v>47.46</v>
      </c>
      <c r="DN6" s="36">
        <f t="shared" si="12"/>
        <v>48.49</v>
      </c>
      <c r="DO6" s="36">
        <f t="shared" si="12"/>
        <v>48.05</v>
      </c>
      <c r="DP6" s="36">
        <f t="shared" si="12"/>
        <v>48.87</v>
      </c>
      <c r="DQ6" s="36">
        <f t="shared" si="12"/>
        <v>49.92</v>
      </c>
      <c r="DR6" s="35" t="str">
        <f>IF(DR7="","",IF(DR7="-","【-】","【"&amp;SUBSTITUTE(TEXT(DR7,"#,##0.00"),"-","△")&amp;"】"))</f>
        <v>【49.59】</v>
      </c>
      <c r="DS6" s="36">
        <f>IF(DS7="",NA(),DS7)</f>
        <v>26.51</v>
      </c>
      <c r="DT6" s="36">
        <f t="shared" ref="DT6:EB6" si="13">IF(DT7="",NA(),DT7)</f>
        <v>26.76</v>
      </c>
      <c r="DU6" s="36">
        <f t="shared" si="13"/>
        <v>25.99</v>
      </c>
      <c r="DV6" s="36">
        <f t="shared" si="13"/>
        <v>29.2</v>
      </c>
      <c r="DW6" s="36">
        <f t="shared" si="13"/>
        <v>29.21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0.83</v>
      </c>
      <c r="EE6" s="36">
        <f t="shared" ref="EE6:EM6" si="14">IF(EE7="",NA(),EE7)</f>
        <v>1.2</v>
      </c>
      <c r="EF6" s="36">
        <f t="shared" si="14"/>
        <v>0.85</v>
      </c>
      <c r="EG6" s="36">
        <f t="shared" si="14"/>
        <v>0.87</v>
      </c>
      <c r="EH6" s="36">
        <f t="shared" si="14"/>
        <v>0.56999999999999995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69663</v>
      </c>
      <c r="D7" s="38">
        <v>46</v>
      </c>
      <c r="E7" s="38">
        <v>1</v>
      </c>
      <c r="F7" s="38">
        <v>0</v>
      </c>
      <c r="G7" s="38">
        <v>1</v>
      </c>
      <c r="H7" s="38" t="s">
        <v>93</v>
      </c>
      <c r="I7" s="38" t="s">
        <v>94</v>
      </c>
      <c r="J7" s="38" t="s">
        <v>95</v>
      </c>
      <c r="K7" s="38" t="s">
        <v>96</v>
      </c>
      <c r="L7" s="38" t="s">
        <v>97</v>
      </c>
      <c r="M7" s="38" t="s">
        <v>98</v>
      </c>
      <c r="N7" s="39" t="s">
        <v>99</v>
      </c>
      <c r="O7" s="39">
        <v>76.98</v>
      </c>
      <c r="P7" s="39">
        <v>74.459999999999994</v>
      </c>
      <c r="Q7" s="39">
        <v>4400</v>
      </c>
      <c r="R7" s="39" t="s">
        <v>99</v>
      </c>
      <c r="S7" s="39" t="s">
        <v>99</v>
      </c>
      <c r="T7" s="39" t="s">
        <v>99</v>
      </c>
      <c r="U7" s="39">
        <v>16761</v>
      </c>
      <c r="V7" s="39">
        <v>58.88</v>
      </c>
      <c r="W7" s="39">
        <v>284.66000000000003</v>
      </c>
      <c r="X7" s="39">
        <v>139.30000000000001</v>
      </c>
      <c r="Y7" s="39">
        <v>134.69999999999999</v>
      </c>
      <c r="Z7" s="39">
        <v>131.68</v>
      </c>
      <c r="AA7" s="39">
        <v>127.16</v>
      </c>
      <c r="AB7" s="39">
        <v>123.25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446.09</v>
      </c>
      <c r="AU7" s="39">
        <v>510.94</v>
      </c>
      <c r="AV7" s="39">
        <v>425.93</v>
      </c>
      <c r="AW7" s="39">
        <v>478.84</v>
      </c>
      <c r="AX7" s="39">
        <v>526.54999999999995</v>
      </c>
      <c r="AY7" s="39">
        <v>391.54</v>
      </c>
      <c r="AZ7" s="39">
        <v>384.34</v>
      </c>
      <c r="BA7" s="39">
        <v>359.47</v>
      </c>
      <c r="BB7" s="39">
        <v>369.69</v>
      </c>
      <c r="BC7" s="39">
        <v>379.08</v>
      </c>
      <c r="BD7" s="39">
        <v>264.97000000000003</v>
      </c>
      <c r="BE7" s="39">
        <v>330.43</v>
      </c>
      <c r="BF7" s="39">
        <v>324.36</v>
      </c>
      <c r="BG7" s="39">
        <v>316.36</v>
      </c>
      <c r="BH7" s="39">
        <v>308.43</v>
      </c>
      <c r="BI7" s="39">
        <v>300.7</v>
      </c>
      <c r="BJ7" s="39">
        <v>386.97</v>
      </c>
      <c r="BK7" s="39">
        <v>380.58</v>
      </c>
      <c r="BL7" s="39">
        <v>401.79</v>
      </c>
      <c r="BM7" s="39">
        <v>402.99</v>
      </c>
      <c r="BN7" s="39">
        <v>398.98</v>
      </c>
      <c r="BO7" s="39">
        <v>266.61</v>
      </c>
      <c r="BP7" s="39">
        <v>139</v>
      </c>
      <c r="BQ7" s="39">
        <v>134.54</v>
      </c>
      <c r="BR7" s="39">
        <v>129.99</v>
      </c>
      <c r="BS7" s="39">
        <v>124.49</v>
      </c>
      <c r="BT7" s="39">
        <v>120.6</v>
      </c>
      <c r="BU7" s="39">
        <v>101.72</v>
      </c>
      <c r="BV7" s="39">
        <v>102.38</v>
      </c>
      <c r="BW7" s="39">
        <v>100.12</v>
      </c>
      <c r="BX7" s="39">
        <v>98.66</v>
      </c>
      <c r="BY7" s="39">
        <v>98.64</v>
      </c>
      <c r="BZ7" s="39">
        <v>103.24</v>
      </c>
      <c r="CA7" s="39">
        <v>146.36000000000001</v>
      </c>
      <c r="CB7" s="39">
        <v>151.32</v>
      </c>
      <c r="CC7" s="39">
        <v>156.75</v>
      </c>
      <c r="CD7" s="39">
        <v>163.69999999999999</v>
      </c>
      <c r="CE7" s="39">
        <v>169.24</v>
      </c>
      <c r="CF7" s="39">
        <v>168.2</v>
      </c>
      <c r="CG7" s="39">
        <v>168.67</v>
      </c>
      <c r="CH7" s="39">
        <v>174.97</v>
      </c>
      <c r="CI7" s="39">
        <v>178.59</v>
      </c>
      <c r="CJ7" s="39">
        <v>178.92</v>
      </c>
      <c r="CK7" s="39">
        <v>168.38</v>
      </c>
      <c r="CL7" s="39">
        <v>55.71</v>
      </c>
      <c r="CM7" s="39">
        <v>54.78</v>
      </c>
      <c r="CN7" s="39">
        <v>55.56</v>
      </c>
      <c r="CO7" s="39">
        <v>53.82</v>
      </c>
      <c r="CP7" s="39">
        <v>51.68</v>
      </c>
      <c r="CQ7" s="39">
        <v>54.77</v>
      </c>
      <c r="CR7" s="39">
        <v>54.92</v>
      </c>
      <c r="CS7" s="39">
        <v>55.63</v>
      </c>
      <c r="CT7" s="39">
        <v>55.03</v>
      </c>
      <c r="CU7" s="39">
        <v>55.14</v>
      </c>
      <c r="CV7" s="39">
        <v>60</v>
      </c>
      <c r="CW7" s="39">
        <v>81.52</v>
      </c>
      <c r="CX7" s="39">
        <v>82.05</v>
      </c>
      <c r="CY7" s="39">
        <v>80.08</v>
      </c>
      <c r="CZ7" s="39">
        <v>82.12</v>
      </c>
      <c r="DA7" s="39">
        <v>82.9</v>
      </c>
      <c r="DB7" s="39">
        <v>82.89</v>
      </c>
      <c r="DC7" s="39">
        <v>82.66</v>
      </c>
      <c r="DD7" s="39">
        <v>82.04</v>
      </c>
      <c r="DE7" s="39">
        <v>81.900000000000006</v>
      </c>
      <c r="DF7" s="39">
        <v>81.39</v>
      </c>
      <c r="DG7" s="39">
        <v>89.8</v>
      </c>
      <c r="DH7" s="39">
        <v>45.26</v>
      </c>
      <c r="DI7" s="39">
        <v>46.44</v>
      </c>
      <c r="DJ7" s="39">
        <v>47.36</v>
      </c>
      <c r="DK7" s="39">
        <v>46.15</v>
      </c>
      <c r="DL7" s="39">
        <v>48.39</v>
      </c>
      <c r="DM7" s="39">
        <v>47.46</v>
      </c>
      <c r="DN7" s="39">
        <v>48.49</v>
      </c>
      <c r="DO7" s="39">
        <v>48.05</v>
      </c>
      <c r="DP7" s="39">
        <v>48.87</v>
      </c>
      <c r="DQ7" s="39">
        <v>49.92</v>
      </c>
      <c r="DR7" s="39">
        <v>49.59</v>
      </c>
      <c r="DS7" s="39">
        <v>26.51</v>
      </c>
      <c r="DT7" s="39">
        <v>26.76</v>
      </c>
      <c r="DU7" s="39">
        <v>25.99</v>
      </c>
      <c r="DV7" s="39">
        <v>29.2</v>
      </c>
      <c r="DW7" s="39">
        <v>29.21</v>
      </c>
      <c r="DX7" s="39">
        <v>9.7100000000000009</v>
      </c>
      <c r="DY7" s="39">
        <v>12.79</v>
      </c>
      <c r="DZ7" s="39">
        <v>13.39</v>
      </c>
      <c r="EA7" s="39">
        <v>14.85</v>
      </c>
      <c r="EB7" s="39">
        <v>16.88</v>
      </c>
      <c r="EC7" s="39">
        <v>19.440000000000001</v>
      </c>
      <c r="ED7" s="39">
        <v>0.83</v>
      </c>
      <c r="EE7" s="39">
        <v>1.2</v>
      </c>
      <c r="EF7" s="39">
        <v>0.85</v>
      </c>
      <c r="EG7" s="39">
        <v>0.87</v>
      </c>
      <c r="EH7" s="39">
        <v>0.56999999999999995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2021-01-18T05:06:04Z</cp:lastPrinted>
  <dcterms:created xsi:type="dcterms:W3CDTF">2020-12-04T02:04:05Z</dcterms:created>
  <dcterms:modified xsi:type="dcterms:W3CDTF">2021-01-19T00:43:57Z</dcterms:modified>
  <cp:category/>
</cp:coreProperties>
</file>