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mc:AlternateContent xmlns:mc="http://schemas.openxmlformats.org/markup-compatibility/2006">
    <mc:Choice Requires="x15">
      <x15ac:absPath xmlns:x15ac="http://schemas.microsoft.com/office/spreadsheetml/2010/11/ac" url="N:\○経営企画係\31_経営比較分析表\R2\下水\編集用\"/>
    </mc:Choice>
  </mc:AlternateContent>
  <xr:revisionPtr revIDLastSave="0" documentId="13_ncr:1_{AAF75C73-E88C-4D2E-8612-68C949ACC1E7}" xr6:coauthVersionLast="47" xr6:coauthVersionMax="47" xr10:uidLastSave="{00000000-0000-0000-0000-000000000000}"/>
  <workbookProtection workbookAlgorithmName="SHA-512" workbookHashValue="6YsCTLA+EIYUtYFLPxpAhAQa7O+IQIDWEZL0CYsrrE5Zm60uhv03K9Yp9j4M/Kf4Zwzo0PxUxbUfyrmxKyMvXA==" workbookSaltValue="/pW+RVWOs+YZ4IhtIxmNKQ=="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<sst xmlns="http://schemas.openxmlformats.org/spreadsheetml/2006/main" count="236" uniqueCount="118">
  <si>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</si>
  <si>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</si>
  <si>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</si>
  <si>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</si>
  <si>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</si>
  <si>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</si>
  <si>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</si>
  <si>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</si>
  <si>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</si>
  <si>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</si>
  <si>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</si>
  <si>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</si>
  <si>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</si>
  <si>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</si>
  <si>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</si>
  <si>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</si>
  <si>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</si>
  <si>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</si>
  <si>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</si>
  <si>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</si>
  <si>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</si>
  <si>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</si>
  <si>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</si>
  <si>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</si>
  <si>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</si>
  <si>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</si>
  <si>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</si>
  <si>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</si>
  <si>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</si>
  <si>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</si>
  <si>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</si>
  <si>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</si>
  <si>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</si>
  <si>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</si>
  <si>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</si>
  <si>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</si>
  <si>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</si>
  <si>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</si>
  <si>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</si>
  <si>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</si>
  <si>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</si>
  <si>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</si>
  <si>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</si>
  <si>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</si>
  <si>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</si>
  <si>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</si>
  <si>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</si>
  <si>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</si>
  <si>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</si>
  <si>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</si>
  <si>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</si>
  <si>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</si>
  <si>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</si>
  <si>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</si>
  <si>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</si>
  <si>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</si>
  <si>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</si>
  <si>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</si>
  <si>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</si>
  <si>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</si>
  <si>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</si>
  <si>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</si>
  <si>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</si>
  <si>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</si>
  <si>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</si>
  <si>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</si>
  <si>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</si>
  <si>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</si>
  <si>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</si>
  <si>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</si>
  <si>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</si>
  <si>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</si>
  <si>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</si>
  <si>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</si>
  <si>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</si>
  <si>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</si>
  <si>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</si>
  <si>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</si>
  <si>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</si>
  <si>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</si>
  <si>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</si>
  <si>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</si>
  <si>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</si>
  <si>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</si>
  <si>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</si>
  <si>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</si>
  <si>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</si>
  <si>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</si>
  <si>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</si>
  <si>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</si>
  <si>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</si>
  <si>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</si>
  <si>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</si>
  <si>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</si>
  <si>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</si>
  <si>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</si>
  <si>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天童市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</si>
  <si>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</si>
  <si>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</si>
  <si>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</si>
  <si>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</si>
  <si>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</si>
  <si>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</si>
  <si>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</si>
  <si>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</si>
  <si>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</si>
  <si>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</si>
  <si>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</si>
  <si>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</si>
  <si>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</si>
  <si>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</si>
  <si>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</si>
  <si>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</si>
  <si>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</si>
  <si>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</si>
  <si>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本市ではH24から地方公営企業法を適用したため、有形固定資産減価償却率（①）のみから老朽化の度合いを分析することは難しい。また、特定環境保全公共下水道事業はH4年より事業開始であり法定耐用年数を経過した資産がないため、管渠老朽化率（②）は算定されていない。
　更新した管渠延長の割合を表す管渠改善率（③）で示す通り、現在は劣化の著しい管渠が発覚した場合のみ対応を行っている。</t>
    <rPh sb="156" eb="157">
      <t>トオ</t>
    </rPh>
    <rPh sb="171" eb="173">
      <t>ハッカク</t>
    </rPh>
    <rPh sb="175" eb="177">
      <t>バアイ</t>
    </rPh>
    <rPh sb="179" eb="181">
      <t>タイオウ</t>
    </rPh>
    <rPh sb="182" eb="183">
      <t>オコナ</t>
    </rPh>
    <phoneticPr fontId="4"/>
  </si>
  <si>
    <t>　本市特定環境保全公共下水道事業ではH4に供用開始したため、管渠の法定耐用年数である50年を経過した資産は現在のところ存在しない。また新規布設もほぼ完了しているため直近では大規模な投資は発生しない見込みであり、老朽化の度合いに注視しつつ維持管理を行う。
　しかし安定した財源を確保し持続可能な下水道事業を経営するためにも、水洗化率の向上等による収入の増加が必要である。</t>
    <rPh sb="67" eb="69">
      <t>シンキ</t>
    </rPh>
    <rPh sb="69" eb="71">
      <t>フセツ</t>
    </rPh>
    <rPh sb="74" eb="76">
      <t>カンリョウ</t>
    </rPh>
    <rPh sb="82" eb="84">
      <t>チョッキン</t>
    </rPh>
    <rPh sb="86" eb="89">
      <t>ダイキボ</t>
    </rPh>
    <rPh sb="90" eb="92">
      <t>トウシ</t>
    </rPh>
    <rPh sb="93" eb="95">
      <t>ハッセイ</t>
    </rPh>
    <rPh sb="98" eb="100">
      <t>ミコ</t>
    </rPh>
    <rPh sb="131" eb="133">
      <t>アンテイ</t>
    </rPh>
    <rPh sb="135" eb="137">
      <t>ザイゲン</t>
    </rPh>
    <rPh sb="138" eb="140">
      <t>カクホ</t>
    </rPh>
    <rPh sb="152" eb="154">
      <t>ケイエイ</t>
    </rPh>
    <phoneticPr fontId="4"/>
  </si>
  <si>
    <t>　本市では費用をどの程度収益で賄えているかを表す経常収支比率（①）及び経費回収率（⑤）においては、近年では100%を超えた安定した経営を行っている。R2では、新型コロナウイルス蔓延により関連商品を製造している工場の水量が大幅に増えたこと等により、回収率は上昇している。
　汚水処理原価（⑥）についても民間委託の推進等の取り組みにより抑制に取り組んでおり、また、水洗化率の向上による料金収入の増加と利率の高い起債の償還ピークを過ぎたことにより使用料で汚水処理経費を賄える状況となってきている。今後も引き続き費用削減の取り組みが必要である。
　短期的な債務に対する支払能力を表す流動比率（③）において、H26より極端に低い数値であるが、これは会計制度の改正により、建設改良等に充てられた企業債の一部が流動負債に含まれることとなったためであり、その償還の原資は使用料収入や一般会計負担金で得ることを予定している。R2は使用料収入が大幅に増加したことにより、例年より大幅に増加している。
　使用料収入に対する企業債残高の割合を表す企業債残高対事業規模比率（④）においては、類似団体と比較して下回る水準まで低下してきた。今後も引き続き償還の財源確保に注力すべきである。
　以上の状況から、経営改善のためには類似団体に比べても低い水洗化率（⑧）を向上させ、料金収入を増加させる必要がある。引き続き水洗化率100％を目標として今後も普及促進に取り組み、また使用料の定期的な見直しも考える必要がある。</t>
    <rPh sb="79" eb="81">
      <t>シンガタ</t>
    </rPh>
    <rPh sb="88" eb="90">
      <t>マンエン</t>
    </rPh>
    <rPh sb="118" eb="119">
      <t>トウ</t>
    </rPh>
    <rPh sb="180" eb="183">
      <t>スイセンカ</t>
    </rPh>
    <rPh sb="183" eb="184">
      <t>リツ</t>
    </rPh>
    <rPh sb="185" eb="187">
      <t>コウジョウ</t>
    </rPh>
    <rPh sb="190" eb="192">
      <t>リョウキン</t>
    </rPh>
    <rPh sb="192" eb="194">
      <t>シュウニュウ</t>
    </rPh>
    <rPh sb="195" eb="197">
      <t>ゾウカ</t>
    </rPh>
    <rPh sb="212" eb="213">
      <t>ス</t>
    </rPh>
    <rPh sb="224" eb="226">
      <t>オスイ</t>
    </rPh>
    <rPh sb="226" eb="228">
      <t>ショリ</t>
    </rPh>
    <rPh sb="228" eb="230">
      <t>ケイヒ</t>
    </rPh>
    <rPh sb="231" eb="232">
      <t>マカナ</t>
    </rPh>
    <rPh sb="234" eb="236">
      <t>ジョウキョウ</t>
    </rPh>
    <rPh sb="262" eb="264">
      <t>ヒツヨウ</t>
    </rPh>
    <rPh sb="406" eb="409">
      <t>シヨウリョウ</t>
    </rPh>
    <rPh sb="409" eb="411">
      <t>シュウニュウ</t>
    </rPh>
    <rPh sb="412" eb="414">
      <t>オオハバ</t>
    </rPh>
    <rPh sb="415" eb="417">
      <t>ゾウカ</t>
    </rPh>
    <rPh sb="425" eb="427">
      <t>レイネン</t>
    </rPh>
    <rPh sb="429" eb="431">
      <t>オオハバ</t>
    </rPh>
    <rPh sb="432" eb="434">
      <t>ゾウカ</t>
    </rPh>
    <rPh sb="491" eb="493">
      <t>シタマワ</t>
    </rPh>
    <rPh sb="494" eb="496">
      <t>スイジュン</t>
    </rPh>
    <rPh sb="498" eb="500">
      <t>テイカ</t>
    </rPh>
    <rPh sb="508" eb="509">
      <t>ヒ</t>
    </rPh>
    <rPh sb="510" eb="511">
      <t>ツヅ</t>
    </rPh>
    <rPh sb="520" eb="522">
      <t>チュウリョク</t>
    </rPh>
    <rPh sb="531" eb="533">
      <t>イジョウ</t>
    </rPh>
    <rPh sb="534" eb="536">
      <t>ジョウキョウ</t>
    </rPh>
    <rPh sb="588" eb="589">
      <t>ヒ</t>
    </rPh>
    <rPh sb="590" eb="591">
      <t>ツヅ</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</si>
</sst>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F1B-4F68-9331-042731426BC8}"/>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0.09</c:v>
                </c:pt>
                <c:pt idx="2">
                  <c:v>0.13</c:v>
                </c:pt>
                <c:pt idx="3">
                  <c:v>0.36</c:v>
                </c:pt>
                <c:pt idx="4">
                  <c:v>0.39</c:v>
                </c:pt>
              </c:numCache>
            </c:numRef>
          </c:val>
          <c:smooth val="0"/>
          <c:extLst>
            <c:ext xmlns:c16="http://schemas.microsoft.com/office/drawing/2014/chart" uri="{C3380CC4-5D6E-409C-BE32-E72D297353CC}">
              <c16:uniqueId val="{00000001-BF1B-4F68-9331-042731426BC8}"/>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6A8-43C1-AE90-827CD4D1341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42.9</c:v>
                </c:pt>
                <c:pt idx="1">
                  <c:v>43.36</c:v>
                </c:pt>
                <c:pt idx="2">
                  <c:v>42.56</c:v>
                </c:pt>
                <c:pt idx="3">
                  <c:v>42.47</c:v>
                </c:pt>
                <c:pt idx="4">
                  <c:v>42.4</c:v>
                </c:pt>
              </c:numCache>
            </c:numRef>
          </c:val>
          <c:smooth val="0"/>
          <c:extLst>
            <c:ext xmlns:c16="http://schemas.microsoft.com/office/drawing/2014/chart" uri="{C3380CC4-5D6E-409C-BE32-E72D297353CC}">
              <c16:uniqueId val="{00000001-86A8-43C1-AE90-827CD4D1341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77.77</c:v>
                </c:pt>
                <c:pt idx="1">
                  <c:v>78.92</c:v>
                </c:pt>
                <c:pt idx="2">
                  <c:v>79.72</c:v>
                </c:pt>
                <c:pt idx="3">
                  <c:v>82.27</c:v>
                </c:pt>
                <c:pt idx="4">
                  <c:v>81.22</c:v>
                </c:pt>
              </c:numCache>
            </c:numRef>
          </c:val>
          <c:extLst>
            <c:ext xmlns:c16="http://schemas.microsoft.com/office/drawing/2014/chart" uri="{C3380CC4-5D6E-409C-BE32-E72D297353CC}">
              <c16:uniqueId val="{00000000-EDD1-4989-A662-42CEE277C6E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83.5</c:v>
                </c:pt>
                <c:pt idx="1">
                  <c:v>83.06</c:v>
                </c:pt>
                <c:pt idx="2">
                  <c:v>83.32</c:v>
                </c:pt>
                <c:pt idx="3">
                  <c:v>83.75</c:v>
                </c:pt>
                <c:pt idx="4">
                  <c:v>84.19</c:v>
                </c:pt>
              </c:numCache>
            </c:numRef>
          </c:val>
          <c:smooth val="0"/>
          <c:extLst>
            <c:ext xmlns:c16="http://schemas.microsoft.com/office/drawing/2014/chart" uri="{C3380CC4-5D6E-409C-BE32-E72D297353CC}">
              <c16:uniqueId val="{00000001-EDD1-4989-A662-42CEE277C6E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100.16</c:v>
                </c:pt>
                <c:pt idx="1">
                  <c:v>106.1</c:v>
                </c:pt>
                <c:pt idx="2">
                  <c:v>101.72</c:v>
                </c:pt>
                <c:pt idx="3">
                  <c:v>109.59</c:v>
                </c:pt>
                <c:pt idx="4">
                  <c:v>137.33000000000001</c:v>
                </c:pt>
              </c:numCache>
            </c:numRef>
          </c:val>
          <c:extLst>
            <c:ext xmlns:c16="http://schemas.microsoft.com/office/drawing/2014/chart" uri="{C3380CC4-5D6E-409C-BE32-E72D297353CC}">
              <c16:uniqueId val="{00000000-FC17-4294-8BA8-5D417055C30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100.85</c:v>
                </c:pt>
                <c:pt idx="1">
                  <c:v>102.13</c:v>
                </c:pt>
                <c:pt idx="2">
                  <c:v>101.72</c:v>
                </c:pt>
                <c:pt idx="3">
                  <c:v>102.73</c:v>
                </c:pt>
                <c:pt idx="4">
                  <c:v>105.78</c:v>
                </c:pt>
              </c:numCache>
            </c:numRef>
          </c:val>
          <c:smooth val="0"/>
          <c:extLst>
            <c:ext xmlns:c16="http://schemas.microsoft.com/office/drawing/2014/chart" uri="{C3380CC4-5D6E-409C-BE32-E72D297353CC}">
              <c16:uniqueId val="{00000001-FC17-4294-8BA8-5D417055C30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12.56</c:v>
                </c:pt>
                <c:pt idx="1">
                  <c:v>15.22</c:v>
                </c:pt>
                <c:pt idx="2">
                  <c:v>17.93</c:v>
                </c:pt>
                <c:pt idx="3">
                  <c:v>20.82</c:v>
                </c:pt>
                <c:pt idx="4">
                  <c:v>23.88</c:v>
                </c:pt>
              </c:numCache>
            </c:numRef>
          </c:val>
          <c:extLst>
            <c:ext xmlns:c16="http://schemas.microsoft.com/office/drawing/2014/chart" uri="{C3380CC4-5D6E-409C-BE32-E72D297353CC}">
              <c16:uniqueId val="{00000000-A1CC-4C05-AEE6-75F94EEB8F8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22.77</c:v>
                </c:pt>
                <c:pt idx="1">
                  <c:v>23.93</c:v>
                </c:pt>
                <c:pt idx="2">
                  <c:v>24.68</c:v>
                </c:pt>
                <c:pt idx="3">
                  <c:v>24.68</c:v>
                </c:pt>
                <c:pt idx="4">
                  <c:v>21.36</c:v>
                </c:pt>
              </c:numCache>
            </c:numRef>
          </c:val>
          <c:smooth val="0"/>
          <c:extLst>
            <c:ext xmlns:c16="http://schemas.microsoft.com/office/drawing/2014/chart" uri="{C3380CC4-5D6E-409C-BE32-E72D297353CC}">
              <c16:uniqueId val="{00000001-A1CC-4C05-AEE6-75F94EEB8F8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3E9-416F-B745-BC51F104FA5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quot;-&quot;">
                  <c:v>0.01</c:v>
                </c:pt>
                <c:pt idx="3" formatCode="#,##0.00;&quot;△&quot;#,##0.00;&quot;-&quot;">
                  <c:v>8.6199999999999992</c:v>
                </c:pt>
                <c:pt idx="4" formatCode="#,##0.00;&quot;△&quot;#,##0.00;&quot;-&quot;">
                  <c:v>0.01</c:v>
                </c:pt>
              </c:numCache>
            </c:numRef>
          </c:val>
          <c:smooth val="0"/>
          <c:extLst>
            <c:ext xmlns:c16="http://schemas.microsoft.com/office/drawing/2014/chart" uri="{C3380CC4-5D6E-409C-BE32-E72D297353CC}">
              <c16:uniqueId val="{00000001-23E9-416F-B745-BC51F104FA5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29E-4A86-885F-BEE8B728567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110.77</c:v>
                </c:pt>
                <c:pt idx="1">
                  <c:v>109.51</c:v>
                </c:pt>
                <c:pt idx="2">
                  <c:v>112.88</c:v>
                </c:pt>
                <c:pt idx="3">
                  <c:v>94.97</c:v>
                </c:pt>
                <c:pt idx="4">
                  <c:v>63.96</c:v>
                </c:pt>
              </c:numCache>
            </c:numRef>
          </c:val>
          <c:smooth val="0"/>
          <c:extLst>
            <c:ext xmlns:c16="http://schemas.microsoft.com/office/drawing/2014/chart" uri="{C3380CC4-5D6E-409C-BE32-E72D297353CC}">
              <c16:uniqueId val="{00000001-F29E-4A86-885F-BEE8B728567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5.74</c:v>
                </c:pt>
                <c:pt idx="1">
                  <c:v>16.03</c:v>
                </c:pt>
                <c:pt idx="2">
                  <c:v>3.05</c:v>
                </c:pt>
                <c:pt idx="3">
                  <c:v>1.31</c:v>
                </c:pt>
                <c:pt idx="4">
                  <c:v>97.84</c:v>
                </c:pt>
              </c:numCache>
            </c:numRef>
          </c:val>
          <c:extLst>
            <c:ext xmlns:c16="http://schemas.microsoft.com/office/drawing/2014/chart" uri="{C3380CC4-5D6E-409C-BE32-E72D297353CC}">
              <c16:uniqueId val="{00000000-4EF1-4451-95AA-840138D681A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46.78</c:v>
                </c:pt>
                <c:pt idx="1">
                  <c:v>47.44</c:v>
                </c:pt>
                <c:pt idx="2">
                  <c:v>49.18</c:v>
                </c:pt>
                <c:pt idx="3">
                  <c:v>47.72</c:v>
                </c:pt>
                <c:pt idx="4">
                  <c:v>44.24</c:v>
                </c:pt>
              </c:numCache>
            </c:numRef>
          </c:val>
          <c:smooth val="0"/>
          <c:extLst>
            <c:ext xmlns:c16="http://schemas.microsoft.com/office/drawing/2014/chart" uri="{C3380CC4-5D6E-409C-BE32-E72D297353CC}">
              <c16:uniqueId val="{00000001-4EF1-4451-95AA-840138D681A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1433.12</c:v>
                </c:pt>
                <c:pt idx="1">
                  <c:v>1307.7</c:v>
                </c:pt>
                <c:pt idx="2">
                  <c:v>1165.8399999999999</c:v>
                </c:pt>
                <c:pt idx="3">
                  <c:v>648.55999999999995</c:v>
                </c:pt>
                <c:pt idx="4">
                  <c:v>445.93</c:v>
                </c:pt>
              </c:numCache>
            </c:numRef>
          </c:val>
          <c:extLst>
            <c:ext xmlns:c16="http://schemas.microsoft.com/office/drawing/2014/chart" uri="{C3380CC4-5D6E-409C-BE32-E72D297353CC}">
              <c16:uniqueId val="{00000000-7D65-47EC-A4EB-19023F6238AE}"/>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1298.9100000000001</c:v>
                </c:pt>
                <c:pt idx="1">
                  <c:v>1243.71</c:v>
                </c:pt>
                <c:pt idx="2">
                  <c:v>1194.1500000000001</c:v>
                </c:pt>
                <c:pt idx="3">
                  <c:v>1206.79</c:v>
                </c:pt>
                <c:pt idx="4">
                  <c:v>1258.43</c:v>
                </c:pt>
              </c:numCache>
            </c:numRef>
          </c:val>
          <c:smooth val="0"/>
          <c:extLst>
            <c:ext xmlns:c16="http://schemas.microsoft.com/office/drawing/2014/chart" uri="{C3380CC4-5D6E-409C-BE32-E72D297353CC}">
              <c16:uniqueId val="{00000001-7D65-47EC-A4EB-19023F6238AE}"/>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43.33</c:v>
                </c:pt>
                <c:pt idx="1">
                  <c:v>80.73</c:v>
                </c:pt>
                <c:pt idx="2">
                  <c:v>100</c:v>
                </c:pt>
                <c:pt idx="3">
                  <c:v>125.24</c:v>
                </c:pt>
                <c:pt idx="4">
                  <c:v>231.75</c:v>
                </c:pt>
              </c:numCache>
            </c:numRef>
          </c:val>
          <c:extLst>
            <c:ext xmlns:c16="http://schemas.microsoft.com/office/drawing/2014/chart" uri="{C3380CC4-5D6E-409C-BE32-E72D297353CC}">
              <c16:uniqueId val="{00000000-F76C-4F50-B9A0-0D1263CF7F7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69.87</c:v>
                </c:pt>
                <c:pt idx="1">
                  <c:v>74.3</c:v>
                </c:pt>
                <c:pt idx="2">
                  <c:v>72.260000000000005</c:v>
                </c:pt>
                <c:pt idx="3">
                  <c:v>71.84</c:v>
                </c:pt>
                <c:pt idx="4">
                  <c:v>73.36</c:v>
                </c:pt>
              </c:numCache>
            </c:numRef>
          </c:val>
          <c:smooth val="0"/>
          <c:extLst>
            <c:ext xmlns:c16="http://schemas.microsoft.com/office/drawing/2014/chart" uri="{C3380CC4-5D6E-409C-BE32-E72D297353CC}">
              <c16:uniqueId val="{00000001-F76C-4F50-B9A0-0D1263CF7F7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365.04</c:v>
                </c:pt>
                <c:pt idx="1">
                  <c:v>196.02</c:v>
                </c:pt>
                <c:pt idx="2">
                  <c:v>158.52000000000001</c:v>
                </c:pt>
                <c:pt idx="3">
                  <c:v>201.31</c:v>
                </c:pt>
                <c:pt idx="4">
                  <c:v>125.38</c:v>
                </c:pt>
              </c:numCache>
            </c:numRef>
          </c:val>
          <c:extLst>
            <c:ext xmlns:c16="http://schemas.microsoft.com/office/drawing/2014/chart" uri="{C3380CC4-5D6E-409C-BE32-E72D297353CC}">
              <c16:uniqueId val="{00000000-CA9F-4FD6-A96C-EE5DEAC883D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234.96</c:v>
                </c:pt>
                <c:pt idx="1">
                  <c:v>221.81</c:v>
                </c:pt>
                <c:pt idx="2">
                  <c:v>230.02</c:v>
                </c:pt>
                <c:pt idx="3">
                  <c:v>228.47</c:v>
                </c:pt>
                <c:pt idx="4">
                  <c:v>224.88</c:v>
                </c:pt>
              </c:numCache>
            </c:numRef>
          </c:val>
          <c:smooth val="0"/>
          <c:extLst>
            <c:ext xmlns:c16="http://schemas.microsoft.com/office/drawing/2014/chart" uri="{C3380CC4-5D6E-409C-BE32-E72D297353CC}">
              <c16:uniqueId val="{00000001-CA9F-4FD6-A96C-EE5DEAC883D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D12"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天童市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f>データ!S6</f>
        <v>61908</v>
      </c>
      <c r="AM8" s="69"/>
      <c r="AN8" s="69"/>
      <c r="AO8" s="69"/>
      <c r="AP8" s="69"/>
      <c r="AQ8" s="69"/>
      <c r="AR8" s="69"/>
      <c r="AS8" s="69"/>
      <c r="AT8" s="68">
        <f>データ!T6</f>
        <v>113.01</v>
      </c>
      <c r="AU8" s="68"/>
      <c r="AV8" s="68"/>
      <c r="AW8" s="68"/>
      <c r="AX8" s="68"/>
      <c r="AY8" s="68"/>
      <c r="AZ8" s="68"/>
      <c r="BA8" s="68"/>
      <c r="BB8" s="68">
        <f>データ!U6</f>
        <v>547.80999999999995</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65.61</v>
      </c>
      <c r="J10" s="68"/>
      <c r="K10" s="68"/>
      <c r="L10" s="68"/>
      <c r="M10" s="68"/>
      <c r="N10" s="68"/>
      <c r="O10" s="68"/>
      <c r="P10" s="68">
        <f>データ!P6</f>
        <v>21.02</v>
      </c>
      <c r="Q10" s="68"/>
      <c r="R10" s="68"/>
      <c r="S10" s="68"/>
      <c r="T10" s="68"/>
      <c r="U10" s="68"/>
      <c r="V10" s="68"/>
      <c r="W10" s="68">
        <f>データ!Q6</f>
        <v>64.430000000000007</v>
      </c>
      <c r="X10" s="68"/>
      <c r="Y10" s="68"/>
      <c r="Z10" s="68"/>
      <c r="AA10" s="68"/>
      <c r="AB10" s="68"/>
      <c r="AC10" s="68"/>
      <c r="AD10" s="69">
        <f>データ!R6</f>
        <v>3300</v>
      </c>
      <c r="AE10" s="69"/>
      <c r="AF10" s="69"/>
      <c r="AG10" s="69"/>
      <c r="AH10" s="69"/>
      <c r="AI10" s="69"/>
      <c r="AJ10" s="69"/>
      <c r="AK10" s="2"/>
      <c r="AL10" s="69">
        <f>データ!V6</f>
        <v>12978</v>
      </c>
      <c r="AM10" s="69"/>
      <c r="AN10" s="69"/>
      <c r="AO10" s="69"/>
      <c r="AP10" s="69"/>
      <c r="AQ10" s="69"/>
      <c r="AR10" s="69"/>
      <c r="AS10" s="69"/>
      <c r="AT10" s="68">
        <f>データ!W6</f>
        <v>5.33</v>
      </c>
      <c r="AU10" s="68"/>
      <c r="AV10" s="68"/>
      <c r="AW10" s="68"/>
      <c r="AX10" s="68"/>
      <c r="AY10" s="68"/>
      <c r="AZ10" s="68"/>
      <c r="BA10" s="68"/>
      <c r="BB10" s="68">
        <f>データ!X6</f>
        <v>2434.9</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N5//U+ZXsZQEDgREG48IPsSuekI0J5chln9NXkw5hv6ms9W7cg6kLd+PqnUTTSfS1oS4fnXiGUNF9fikqOA/wA==" saltValue="Sf5I7RnYyVgHUh55T/Yic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62103</v>
      </c>
      <c r="D6" s="33">
        <f t="shared" si="3"/>
        <v>46</v>
      </c>
      <c r="E6" s="33">
        <f t="shared" si="3"/>
        <v>17</v>
      </c>
      <c r="F6" s="33">
        <f t="shared" si="3"/>
        <v>4</v>
      </c>
      <c r="G6" s="33">
        <f t="shared" si="3"/>
        <v>0</v>
      </c>
      <c r="H6" s="33" t="str">
        <f t="shared" si="3"/>
        <v>山形県　天童市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65.61</v>
      </c>
      <c r="P6" s="34">
        <f t="shared" si="3"/>
        <v>21.02</v>
      </c>
      <c r="Q6" s="34">
        <f t="shared" si="3"/>
        <v>64.430000000000007</v>
      </c>
      <c r="R6" s="34">
        <f t="shared" si="3"/>
        <v>3300</v>
      </c>
      <c r="S6" s="34">
        <f t="shared" si="3"/>
        <v>61908</v>
      </c>
      <c r="T6" s="34">
        <f t="shared" si="3"/>
        <v>113.01</v>
      </c>
      <c r="U6" s="34">
        <f t="shared" si="3"/>
        <v>547.80999999999995</v>
      </c>
      <c r="V6" s="34">
        <f t="shared" si="3"/>
        <v>12978</v>
      </c>
      <c r="W6" s="34">
        <f t="shared" si="3"/>
        <v>5.33</v>
      </c>
      <c r="X6" s="34">
        <f t="shared" si="3"/>
        <v>2434.9</v>
      </c>
      <c r="Y6" s="35">
        <f>IF(Y7="",NA(),Y7)</f>
        <v>100.16</v>
      </c>
      <c r="Z6" s="35">
        <f t="shared" ref="Z6:AH6" si="4">IF(Z7="",NA(),Z7)</f>
        <v>106.1</v>
      </c>
      <c r="AA6" s="35">
        <f t="shared" si="4"/>
        <v>101.72</v>
      </c>
      <c r="AB6" s="35">
        <f t="shared" si="4"/>
        <v>109.59</v>
      </c>
      <c r="AC6" s="35">
        <f t="shared" si="4"/>
        <v>137.33000000000001</v>
      </c>
      <c r="AD6" s="35">
        <f t="shared" si="4"/>
        <v>100.85</v>
      </c>
      <c r="AE6" s="35">
        <f t="shared" si="4"/>
        <v>102.13</v>
      </c>
      <c r="AF6" s="35">
        <f t="shared" si="4"/>
        <v>101.72</v>
      </c>
      <c r="AG6" s="35">
        <f t="shared" si="4"/>
        <v>102.73</v>
      </c>
      <c r="AH6" s="35">
        <f t="shared" si="4"/>
        <v>105.78</v>
      </c>
      <c r="AI6" s="34" t="str">
        <f>IF(AI7="","",IF(AI7="-","【-】","【"&amp;SUBSTITUTE(TEXT(AI7,"#,##0.00"),"-","△")&amp;"】"))</f>
        <v>【104.83】</v>
      </c>
      <c r="AJ6" s="34">
        <f>IF(AJ7="",NA(),AJ7)</f>
        <v>0</v>
      </c>
      <c r="AK6" s="34">
        <f t="shared" ref="AK6:AS6" si="5">IF(AK7="",NA(),AK7)</f>
        <v>0</v>
      </c>
      <c r="AL6" s="34">
        <f t="shared" si="5"/>
        <v>0</v>
      </c>
      <c r="AM6" s="34">
        <f t="shared" si="5"/>
        <v>0</v>
      </c>
      <c r="AN6" s="34">
        <f t="shared" si="5"/>
        <v>0</v>
      </c>
      <c r="AO6" s="35">
        <f t="shared" si="5"/>
        <v>110.77</v>
      </c>
      <c r="AP6" s="35">
        <f t="shared" si="5"/>
        <v>109.51</v>
      </c>
      <c r="AQ6" s="35">
        <f t="shared" si="5"/>
        <v>112.88</v>
      </c>
      <c r="AR6" s="35">
        <f t="shared" si="5"/>
        <v>94.97</v>
      </c>
      <c r="AS6" s="35">
        <f t="shared" si="5"/>
        <v>63.96</v>
      </c>
      <c r="AT6" s="34" t="str">
        <f>IF(AT7="","",IF(AT7="-","【-】","【"&amp;SUBSTITUTE(TEXT(AT7,"#,##0.00"),"-","△")&amp;"】"))</f>
        <v>【61.55】</v>
      </c>
      <c r="AU6" s="35">
        <f>IF(AU7="",NA(),AU7)</f>
        <v>5.74</v>
      </c>
      <c r="AV6" s="35">
        <f t="shared" ref="AV6:BD6" si="6">IF(AV7="",NA(),AV7)</f>
        <v>16.03</v>
      </c>
      <c r="AW6" s="35">
        <f t="shared" si="6"/>
        <v>3.05</v>
      </c>
      <c r="AX6" s="35">
        <f t="shared" si="6"/>
        <v>1.31</v>
      </c>
      <c r="AY6" s="35">
        <f t="shared" si="6"/>
        <v>97.84</v>
      </c>
      <c r="AZ6" s="35">
        <f t="shared" si="6"/>
        <v>46.78</v>
      </c>
      <c r="BA6" s="35">
        <f t="shared" si="6"/>
        <v>47.44</v>
      </c>
      <c r="BB6" s="35">
        <f t="shared" si="6"/>
        <v>49.18</v>
      </c>
      <c r="BC6" s="35">
        <f t="shared" si="6"/>
        <v>47.72</v>
      </c>
      <c r="BD6" s="35">
        <f t="shared" si="6"/>
        <v>44.24</v>
      </c>
      <c r="BE6" s="34" t="str">
        <f>IF(BE7="","",IF(BE7="-","【-】","【"&amp;SUBSTITUTE(TEXT(BE7,"#,##0.00"),"-","△")&amp;"】"))</f>
        <v>【45.34】</v>
      </c>
      <c r="BF6" s="35">
        <f>IF(BF7="",NA(),BF7)</f>
        <v>1433.12</v>
      </c>
      <c r="BG6" s="35">
        <f t="shared" ref="BG6:BO6" si="7">IF(BG7="",NA(),BG7)</f>
        <v>1307.7</v>
      </c>
      <c r="BH6" s="35">
        <f t="shared" si="7"/>
        <v>1165.8399999999999</v>
      </c>
      <c r="BI6" s="35">
        <f t="shared" si="7"/>
        <v>648.55999999999995</v>
      </c>
      <c r="BJ6" s="35">
        <f t="shared" si="7"/>
        <v>445.93</v>
      </c>
      <c r="BK6" s="35">
        <f t="shared" si="7"/>
        <v>1298.9100000000001</v>
      </c>
      <c r="BL6" s="35">
        <f t="shared" si="7"/>
        <v>1243.71</v>
      </c>
      <c r="BM6" s="35">
        <f t="shared" si="7"/>
        <v>1194.1500000000001</v>
      </c>
      <c r="BN6" s="35">
        <f t="shared" si="7"/>
        <v>1206.79</v>
      </c>
      <c r="BO6" s="35">
        <f t="shared" si="7"/>
        <v>1258.43</v>
      </c>
      <c r="BP6" s="34" t="str">
        <f>IF(BP7="","",IF(BP7="-","【-】","【"&amp;SUBSTITUTE(TEXT(BP7,"#,##0.00"),"-","△")&amp;"】"))</f>
        <v>【1,260.21】</v>
      </c>
      <c r="BQ6" s="35">
        <f>IF(BQ7="",NA(),BQ7)</f>
        <v>43.33</v>
      </c>
      <c r="BR6" s="35">
        <f t="shared" ref="BR6:BZ6" si="8">IF(BR7="",NA(),BR7)</f>
        <v>80.73</v>
      </c>
      <c r="BS6" s="35">
        <f t="shared" si="8"/>
        <v>100</v>
      </c>
      <c r="BT6" s="35">
        <f t="shared" si="8"/>
        <v>125.24</v>
      </c>
      <c r="BU6" s="35">
        <f t="shared" si="8"/>
        <v>231.75</v>
      </c>
      <c r="BV6" s="35">
        <f t="shared" si="8"/>
        <v>69.87</v>
      </c>
      <c r="BW6" s="35">
        <f t="shared" si="8"/>
        <v>74.3</v>
      </c>
      <c r="BX6" s="35">
        <f t="shared" si="8"/>
        <v>72.260000000000005</v>
      </c>
      <c r="BY6" s="35">
        <f t="shared" si="8"/>
        <v>71.84</v>
      </c>
      <c r="BZ6" s="35">
        <f t="shared" si="8"/>
        <v>73.36</v>
      </c>
      <c r="CA6" s="34" t="str">
        <f>IF(CA7="","",IF(CA7="-","【-】","【"&amp;SUBSTITUTE(TEXT(CA7,"#,##0.00"),"-","△")&amp;"】"))</f>
        <v>【75.29】</v>
      </c>
      <c r="CB6" s="35">
        <f>IF(CB7="",NA(),CB7)</f>
        <v>365.04</v>
      </c>
      <c r="CC6" s="35">
        <f t="shared" ref="CC6:CK6" si="9">IF(CC7="",NA(),CC7)</f>
        <v>196.02</v>
      </c>
      <c r="CD6" s="35">
        <f t="shared" si="9"/>
        <v>158.52000000000001</v>
      </c>
      <c r="CE6" s="35">
        <f t="shared" si="9"/>
        <v>201.31</v>
      </c>
      <c r="CF6" s="35">
        <f t="shared" si="9"/>
        <v>125.38</v>
      </c>
      <c r="CG6" s="35">
        <f t="shared" si="9"/>
        <v>234.96</v>
      </c>
      <c r="CH6" s="35">
        <f t="shared" si="9"/>
        <v>221.81</v>
      </c>
      <c r="CI6" s="35">
        <f t="shared" si="9"/>
        <v>230.02</v>
      </c>
      <c r="CJ6" s="35">
        <f t="shared" si="9"/>
        <v>228.47</v>
      </c>
      <c r="CK6" s="35">
        <f t="shared" si="9"/>
        <v>224.88</v>
      </c>
      <c r="CL6" s="34" t="str">
        <f>IF(CL7="","",IF(CL7="-","【-】","【"&amp;SUBSTITUTE(TEXT(CL7,"#,##0.00"),"-","△")&amp;"】"))</f>
        <v>【215.41】</v>
      </c>
      <c r="CM6" s="35" t="str">
        <f>IF(CM7="",NA(),CM7)</f>
        <v>-</v>
      </c>
      <c r="CN6" s="35" t="str">
        <f t="shared" ref="CN6:CV6" si="10">IF(CN7="",NA(),CN7)</f>
        <v>-</v>
      </c>
      <c r="CO6" s="35" t="str">
        <f t="shared" si="10"/>
        <v>-</v>
      </c>
      <c r="CP6" s="35" t="str">
        <f t="shared" si="10"/>
        <v>-</v>
      </c>
      <c r="CQ6" s="35" t="str">
        <f t="shared" si="10"/>
        <v>-</v>
      </c>
      <c r="CR6" s="35">
        <f t="shared" si="10"/>
        <v>42.9</v>
      </c>
      <c r="CS6" s="35">
        <f t="shared" si="10"/>
        <v>43.36</v>
      </c>
      <c r="CT6" s="35">
        <f t="shared" si="10"/>
        <v>42.56</v>
      </c>
      <c r="CU6" s="35">
        <f t="shared" si="10"/>
        <v>42.47</v>
      </c>
      <c r="CV6" s="35">
        <f t="shared" si="10"/>
        <v>42.4</v>
      </c>
      <c r="CW6" s="34" t="str">
        <f>IF(CW7="","",IF(CW7="-","【-】","【"&amp;SUBSTITUTE(TEXT(CW7,"#,##0.00"),"-","△")&amp;"】"))</f>
        <v>【42.90】</v>
      </c>
      <c r="CX6" s="35">
        <f>IF(CX7="",NA(),CX7)</f>
        <v>77.77</v>
      </c>
      <c r="CY6" s="35">
        <f t="shared" ref="CY6:DG6" si="11">IF(CY7="",NA(),CY7)</f>
        <v>78.92</v>
      </c>
      <c r="CZ6" s="35">
        <f t="shared" si="11"/>
        <v>79.72</v>
      </c>
      <c r="DA6" s="35">
        <f t="shared" si="11"/>
        <v>82.27</v>
      </c>
      <c r="DB6" s="35">
        <f t="shared" si="11"/>
        <v>81.22</v>
      </c>
      <c r="DC6" s="35">
        <f t="shared" si="11"/>
        <v>83.5</v>
      </c>
      <c r="DD6" s="35">
        <f t="shared" si="11"/>
        <v>83.06</v>
      </c>
      <c r="DE6" s="35">
        <f t="shared" si="11"/>
        <v>83.32</v>
      </c>
      <c r="DF6" s="35">
        <f t="shared" si="11"/>
        <v>83.75</v>
      </c>
      <c r="DG6" s="35">
        <f t="shared" si="11"/>
        <v>84.19</v>
      </c>
      <c r="DH6" s="34" t="str">
        <f>IF(DH7="","",IF(DH7="-","【-】","【"&amp;SUBSTITUTE(TEXT(DH7,"#,##0.00"),"-","△")&amp;"】"))</f>
        <v>【84.75】</v>
      </c>
      <c r="DI6" s="35">
        <f>IF(DI7="",NA(),DI7)</f>
        <v>12.56</v>
      </c>
      <c r="DJ6" s="35">
        <f t="shared" ref="DJ6:DR6" si="12">IF(DJ7="",NA(),DJ7)</f>
        <v>15.22</v>
      </c>
      <c r="DK6" s="35">
        <f t="shared" si="12"/>
        <v>17.93</v>
      </c>
      <c r="DL6" s="35">
        <f t="shared" si="12"/>
        <v>20.82</v>
      </c>
      <c r="DM6" s="35">
        <f t="shared" si="12"/>
        <v>23.88</v>
      </c>
      <c r="DN6" s="35">
        <f t="shared" si="12"/>
        <v>22.77</v>
      </c>
      <c r="DO6" s="35">
        <f t="shared" si="12"/>
        <v>23.93</v>
      </c>
      <c r="DP6" s="35">
        <f t="shared" si="12"/>
        <v>24.68</v>
      </c>
      <c r="DQ6" s="35">
        <f t="shared" si="12"/>
        <v>24.68</v>
      </c>
      <c r="DR6" s="35">
        <f t="shared" si="12"/>
        <v>21.36</v>
      </c>
      <c r="DS6" s="34" t="str">
        <f>IF(DS7="","",IF(DS7="-","【-】","【"&amp;SUBSTITUTE(TEXT(DS7,"#,##0.00"),"-","△")&amp;"】"))</f>
        <v>【23.60】</v>
      </c>
      <c r="DT6" s="34">
        <f>IF(DT7="",NA(),DT7)</f>
        <v>0</v>
      </c>
      <c r="DU6" s="34">
        <f t="shared" ref="DU6:EC6" si="13">IF(DU7="",NA(),DU7)</f>
        <v>0</v>
      </c>
      <c r="DV6" s="34">
        <f t="shared" si="13"/>
        <v>0</v>
      </c>
      <c r="DW6" s="34">
        <f t="shared" si="13"/>
        <v>0</v>
      </c>
      <c r="DX6" s="34">
        <f t="shared" si="13"/>
        <v>0</v>
      </c>
      <c r="DY6" s="34">
        <f t="shared" si="13"/>
        <v>0</v>
      </c>
      <c r="DZ6" s="34">
        <f t="shared" si="13"/>
        <v>0</v>
      </c>
      <c r="EA6" s="35">
        <f t="shared" si="13"/>
        <v>0.01</v>
      </c>
      <c r="EB6" s="35">
        <f t="shared" si="13"/>
        <v>8.6199999999999992</v>
      </c>
      <c r="EC6" s="35">
        <f t="shared" si="13"/>
        <v>0.01</v>
      </c>
      <c r="ED6" s="34" t="str">
        <f>IF(ED7="","",IF(ED7="-","【-】","【"&amp;SUBSTITUTE(TEXT(ED7,"#,##0.00"),"-","△")&amp;"】"))</f>
        <v>【0.01】</v>
      </c>
      <c r="EE6" s="34">
        <f>IF(EE7="",NA(),EE7)</f>
        <v>0</v>
      </c>
      <c r="EF6" s="34">
        <f t="shared" ref="EF6:EN6" si="14">IF(EF7="",NA(),EF7)</f>
        <v>0</v>
      </c>
      <c r="EG6" s="34">
        <f t="shared" si="14"/>
        <v>0</v>
      </c>
      <c r="EH6" s="34">
        <f t="shared" si="14"/>
        <v>0</v>
      </c>
      <c r="EI6" s="34">
        <f t="shared" si="14"/>
        <v>0</v>
      </c>
      <c r="EJ6" s="35">
        <f t="shared" si="14"/>
        <v>0.09</v>
      </c>
      <c r="EK6" s="35">
        <f t="shared" si="14"/>
        <v>0.09</v>
      </c>
      <c r="EL6" s="35">
        <f t="shared" si="14"/>
        <v>0.13</v>
      </c>
      <c r="EM6" s="35">
        <f t="shared" si="14"/>
        <v>0.36</v>
      </c>
      <c r="EN6" s="35">
        <f t="shared" si="14"/>
        <v>0.39</v>
      </c>
      <c r="EO6" s="34" t="str">
        <f>IF(EO7="","",IF(EO7="-","【-】","【"&amp;SUBSTITUTE(TEXT(EO7,"#,##0.00"),"-","△")&amp;"】"))</f>
        <v>【0.30】</v>
      </c>
    </row>
    <row r="7" spans="1:148" s="36" customFormat="1" x14ac:dyDescent="0.15">
      <c r="A7" s="28"/>
      <c r="B7" s="37">
        <v>2020</v>
      </c>
      <c r="C7" s="37">
        <v>62103</v>
      </c>
      <c r="D7" s="37">
        <v>46</v>
      </c>
      <c r="E7" s="37">
        <v>17</v>
      </c>
      <c r="F7" s="37">
        <v>4</v>
      </c>
      <c r="G7" s="37">
        <v>0</v>
      </c>
      <c r="H7" s="37" t="s">
        <v>96</v>
      </c>
      <c r="I7" s="37" t="s">
        <v>97</v>
      </c>
      <c r="J7" s="37" t="s">
        <v>98</v>
      </c>
      <c r="K7" s="37" t="s">
        <v>99</v>
      </c>
      <c r="L7" s="37" t="s">
        <v>100</v>
      </c>
      <c r="M7" s="37" t="s">
        <v>101</v>
      </c>
      <c r="N7" s="38" t="s">
        <v>102</v>
      </c>
      <c r="O7" s="38">
        <v>65.61</v>
      </c>
      <c r="P7" s="38">
        <v>21.02</v>
      </c>
      <c r="Q7" s="38">
        <v>64.430000000000007</v>
      </c>
      <c r="R7" s="38">
        <v>3300</v>
      </c>
      <c r="S7" s="38">
        <v>61908</v>
      </c>
      <c r="T7" s="38">
        <v>113.01</v>
      </c>
      <c r="U7" s="38">
        <v>547.80999999999995</v>
      </c>
      <c r="V7" s="38">
        <v>12978</v>
      </c>
      <c r="W7" s="38">
        <v>5.33</v>
      </c>
      <c r="X7" s="38">
        <v>2434.9</v>
      </c>
      <c r="Y7" s="38">
        <v>100.16</v>
      </c>
      <c r="Z7" s="38">
        <v>106.1</v>
      </c>
      <c r="AA7" s="38">
        <v>101.72</v>
      </c>
      <c r="AB7" s="38">
        <v>109.59</v>
      </c>
      <c r="AC7" s="38">
        <v>137.33000000000001</v>
      </c>
      <c r="AD7" s="38">
        <v>100.85</v>
      </c>
      <c r="AE7" s="38">
        <v>102.13</v>
      </c>
      <c r="AF7" s="38">
        <v>101.72</v>
      </c>
      <c r="AG7" s="38">
        <v>102.73</v>
      </c>
      <c r="AH7" s="38">
        <v>105.78</v>
      </c>
      <c r="AI7" s="38">
        <v>104.83</v>
      </c>
      <c r="AJ7" s="38">
        <v>0</v>
      </c>
      <c r="AK7" s="38">
        <v>0</v>
      </c>
      <c r="AL7" s="38">
        <v>0</v>
      </c>
      <c r="AM7" s="38">
        <v>0</v>
      </c>
      <c r="AN7" s="38">
        <v>0</v>
      </c>
      <c r="AO7" s="38">
        <v>110.77</v>
      </c>
      <c r="AP7" s="38">
        <v>109.51</v>
      </c>
      <c r="AQ7" s="38">
        <v>112.88</v>
      </c>
      <c r="AR7" s="38">
        <v>94.97</v>
      </c>
      <c r="AS7" s="38">
        <v>63.96</v>
      </c>
      <c r="AT7" s="38">
        <v>61.55</v>
      </c>
      <c r="AU7" s="38">
        <v>5.74</v>
      </c>
      <c r="AV7" s="38">
        <v>16.03</v>
      </c>
      <c r="AW7" s="38">
        <v>3.05</v>
      </c>
      <c r="AX7" s="38">
        <v>1.31</v>
      </c>
      <c r="AY7" s="38">
        <v>97.84</v>
      </c>
      <c r="AZ7" s="38">
        <v>46.78</v>
      </c>
      <c r="BA7" s="38">
        <v>47.44</v>
      </c>
      <c r="BB7" s="38">
        <v>49.18</v>
      </c>
      <c r="BC7" s="38">
        <v>47.72</v>
      </c>
      <c r="BD7" s="38">
        <v>44.24</v>
      </c>
      <c r="BE7" s="38">
        <v>45.34</v>
      </c>
      <c r="BF7" s="38">
        <v>1433.12</v>
      </c>
      <c r="BG7" s="38">
        <v>1307.7</v>
      </c>
      <c r="BH7" s="38">
        <v>1165.8399999999999</v>
      </c>
      <c r="BI7" s="38">
        <v>648.55999999999995</v>
      </c>
      <c r="BJ7" s="38">
        <v>445.93</v>
      </c>
      <c r="BK7" s="38">
        <v>1298.9100000000001</v>
      </c>
      <c r="BL7" s="38">
        <v>1243.71</v>
      </c>
      <c r="BM7" s="38">
        <v>1194.1500000000001</v>
      </c>
      <c r="BN7" s="38">
        <v>1206.79</v>
      </c>
      <c r="BO7" s="38">
        <v>1258.43</v>
      </c>
      <c r="BP7" s="38">
        <v>1260.21</v>
      </c>
      <c r="BQ7" s="38">
        <v>43.33</v>
      </c>
      <c r="BR7" s="38">
        <v>80.73</v>
      </c>
      <c r="BS7" s="38">
        <v>100</v>
      </c>
      <c r="BT7" s="38">
        <v>125.24</v>
      </c>
      <c r="BU7" s="38">
        <v>231.75</v>
      </c>
      <c r="BV7" s="38">
        <v>69.87</v>
      </c>
      <c r="BW7" s="38">
        <v>74.3</v>
      </c>
      <c r="BX7" s="38">
        <v>72.260000000000005</v>
      </c>
      <c r="BY7" s="38">
        <v>71.84</v>
      </c>
      <c r="BZ7" s="38">
        <v>73.36</v>
      </c>
      <c r="CA7" s="38">
        <v>75.290000000000006</v>
      </c>
      <c r="CB7" s="38">
        <v>365.04</v>
      </c>
      <c r="CC7" s="38">
        <v>196.02</v>
      </c>
      <c r="CD7" s="38">
        <v>158.52000000000001</v>
      </c>
      <c r="CE7" s="38">
        <v>201.31</v>
      </c>
      <c r="CF7" s="38">
        <v>125.38</v>
      </c>
      <c r="CG7" s="38">
        <v>234.96</v>
      </c>
      <c r="CH7" s="38">
        <v>221.81</v>
      </c>
      <c r="CI7" s="38">
        <v>230.02</v>
      </c>
      <c r="CJ7" s="38">
        <v>228.47</v>
      </c>
      <c r="CK7" s="38">
        <v>224.88</v>
      </c>
      <c r="CL7" s="38">
        <v>215.41</v>
      </c>
      <c r="CM7" s="38" t="s">
        <v>102</v>
      </c>
      <c r="CN7" s="38" t="s">
        <v>102</v>
      </c>
      <c r="CO7" s="38" t="s">
        <v>102</v>
      </c>
      <c r="CP7" s="38" t="s">
        <v>102</v>
      </c>
      <c r="CQ7" s="38" t="s">
        <v>102</v>
      </c>
      <c r="CR7" s="38">
        <v>42.9</v>
      </c>
      <c r="CS7" s="38">
        <v>43.36</v>
      </c>
      <c r="CT7" s="38">
        <v>42.56</v>
      </c>
      <c r="CU7" s="38">
        <v>42.47</v>
      </c>
      <c r="CV7" s="38">
        <v>42.4</v>
      </c>
      <c r="CW7" s="38">
        <v>42.9</v>
      </c>
      <c r="CX7" s="38">
        <v>77.77</v>
      </c>
      <c r="CY7" s="38">
        <v>78.92</v>
      </c>
      <c r="CZ7" s="38">
        <v>79.72</v>
      </c>
      <c r="DA7" s="38">
        <v>82.27</v>
      </c>
      <c r="DB7" s="38">
        <v>81.22</v>
      </c>
      <c r="DC7" s="38">
        <v>83.5</v>
      </c>
      <c r="DD7" s="38">
        <v>83.06</v>
      </c>
      <c r="DE7" s="38">
        <v>83.32</v>
      </c>
      <c r="DF7" s="38">
        <v>83.75</v>
      </c>
      <c r="DG7" s="38">
        <v>84.19</v>
      </c>
      <c r="DH7" s="38">
        <v>84.75</v>
      </c>
      <c r="DI7" s="38">
        <v>12.56</v>
      </c>
      <c r="DJ7" s="38">
        <v>15.22</v>
      </c>
      <c r="DK7" s="38">
        <v>17.93</v>
      </c>
      <c r="DL7" s="38">
        <v>20.82</v>
      </c>
      <c r="DM7" s="38">
        <v>23.88</v>
      </c>
      <c r="DN7" s="38">
        <v>22.77</v>
      </c>
      <c r="DO7" s="38">
        <v>23.93</v>
      </c>
      <c r="DP7" s="38">
        <v>24.68</v>
      </c>
      <c r="DQ7" s="38">
        <v>24.68</v>
      </c>
      <c r="DR7" s="38">
        <v>21.36</v>
      </c>
      <c r="DS7" s="38">
        <v>23.6</v>
      </c>
      <c r="DT7" s="38">
        <v>0</v>
      </c>
      <c r="DU7" s="38">
        <v>0</v>
      </c>
      <c r="DV7" s="38">
        <v>0</v>
      </c>
      <c r="DW7" s="38">
        <v>0</v>
      </c>
      <c r="DX7" s="38">
        <v>0</v>
      </c>
      <c r="DY7" s="38">
        <v>0</v>
      </c>
      <c r="DZ7" s="38">
        <v>0</v>
      </c>
      <c r="EA7" s="38">
        <v>0.01</v>
      </c>
      <c r="EB7" s="38">
        <v>8.6199999999999992</v>
      </c>
      <c r="EC7" s="38">
        <v>0.01</v>
      </c>
      <c r="ED7" s="38">
        <v>0.01</v>
      </c>
      <c r="EE7" s="38">
        <v>0</v>
      </c>
      <c r="EF7" s="38">
        <v>0</v>
      </c>
      <c r="EG7" s="38">
        <v>0</v>
      </c>
      <c r="EH7" s="38">
        <v>0</v>
      </c>
      <c r="EI7" s="38">
        <v>0</v>
      </c>
      <c r="EJ7" s="38">
        <v>0.09</v>
      </c>
      <c r="EK7" s="38">
        <v>0.09</v>
      </c>
      <c r="EL7" s="38">
        <v>0.13</v>
      </c>
      <c r="EM7" s="38">
        <v>0.36</v>
      </c>
      <c r="EN7" s="38">
        <v>0.39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110</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s-jyouge02</cp:lastModifiedBy>
  <cp:lastPrinted>2022-01-17T01:21:23Z</cp:lastPrinted>
  <dcterms:created xsi:type="dcterms:W3CDTF">2021-12-03T07:22:08Z</dcterms:created>
  <dcterms:modified xsi:type="dcterms:W3CDTF">2022-01-17T02:31:56Z</dcterms:modified>
  <cp:category/>
</cp:coreProperties>
</file>