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R0212-54\Desktop\"/>
    </mc:Choice>
  </mc:AlternateContent>
  <xr:revisionPtr revIDLastSave="0" documentId="13_ncr:1_{F9C11DD7-C715-4527-B204-2BE953519DAC}" xr6:coauthVersionLast="44" xr6:coauthVersionMax="44" xr10:uidLastSave="{00000000-0000-0000-0000-000000000000}"/>
  <workbookProtection workbookAlgorithmName="SHA-512" workbookHashValue="b/clI89ypYzZko0fw5YPwanLKWR3T7oSZmDCTvbRUrD2noj0gr3kTd7QQL0lrI9gAHoNpgmZvCMQrvWe5fZo8Q==" workbookSaltValue="SBJ/vFHL2OJYl9K4mRyO5A==" workbookSpinCount="100000" lockStructure="1"/>
  <bookViews>
    <workbookView xWindow="-28920" yWindow="249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I86" i="4"/>
  <c r="E86" i="4"/>
  <c r="AT10" i="4"/>
  <c r="AD10" i="4"/>
  <c r="W10" i="4"/>
  <c r="I10" i="4"/>
  <c r="BB8" i="4"/>
  <c r="AL8" i="4"/>
  <c r="AD8" i="4"/>
  <c r="P8" i="4"/>
  <c r="I8" i="4"/>
  <c r="B8" i="4"/>
</calcChain>
</file>

<file path=xl/sharedStrings.xml><?xml version="1.0" encoding="utf-8"?>
<sst xmlns="http://schemas.openxmlformats.org/spreadsheetml/2006/main" count="247" uniqueCount="118">
  <si>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</si>
  <si>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</si>
  <si>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</si>
  <si>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</si>
  <si>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</si>
  <si>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</si>
  <si>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</si>
  <si>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</si>
  <si>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</si>
  <si>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</si>
  <si>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</si>
  <si>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</si>
  <si>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</si>
  <si>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</si>
  <si>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</si>
  <si>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</si>
  <si>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</si>
  <si>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</si>
  <si>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</si>
  <si>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</si>
  <si>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</si>
  <si>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</si>
  <si>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</si>
  <si>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</si>
  <si>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</si>
  <si>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</si>
  <si>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</si>
  <si>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</si>
  <si>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</si>
  <si>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</si>
  <si>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</si>
  <si>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</si>
  <si>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</si>
  <si>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</si>
  <si>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</si>
  <si>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</si>
  <si>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</si>
  <si>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</si>
  <si>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</si>
  <si>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</si>
  <si>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</si>
  <si>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</si>
  <si>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</si>
  <si>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</si>
  <si>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</si>
  <si>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</si>
  <si>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</si>
  <si>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</si>
  <si>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</si>
  <si>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</si>
  <si>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</si>
  <si>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</si>
  <si>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</si>
  <si>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</si>
  <si>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</si>
  <si>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</si>
  <si>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</si>
  <si>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</si>
  <si>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</si>
  <si>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</si>
  <si>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</si>
  <si>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</si>
  <si>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</si>
  <si>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</si>
  <si>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</si>
  <si>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</si>
  <si>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</si>
  <si>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</si>
  <si>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</si>
  <si>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</si>
  <si>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</si>
  <si>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</si>
  <si>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</si>
  <si>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</si>
  <si>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</si>
  <si>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</si>
  <si>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</si>
  <si>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</si>
  <si>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</si>
  <si>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</si>
  <si>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</si>
  <si>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</si>
  <si>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</si>
  <si>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</si>
  <si>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</si>
  <si>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</si>
  <si>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</si>
  <si>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</si>
  <si>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</si>
  <si>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</si>
  <si>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</si>
  <si>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</si>
  <si>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</si>
  <si>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</si>
  <si>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</si>
  <si>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</si>
  <si>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</si>
  <si>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</si>
  <si>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</si>
  <si>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</si>
  <si>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</si>
  <si>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</si>
  <si>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</si>
  <si>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</si>
  <si>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</si>
  <si>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</si>
  <si>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</si>
  <si>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</si>
  <si>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</si>
  <si>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</si>
  <si>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</si>
  <si>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</si>
  <si>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</si>
  <si>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</si>
  <si>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</si>
  <si>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事業開始から15年目である。今のところ老朽化による修繕等は発生していないが、今後、老朽化に伴う修繕が発生することが予想される。</t>
    <rPh sb="1" eb="3">
      <t>ジギョウ</t>
    </rPh>
    <rPh sb="3" eb="5">
      <t>カイシ</t>
    </rPh>
    <rPh sb="9" eb="10">
      <t>ネン</t>
    </rPh>
    <rPh sb="10" eb="11">
      <t>メ</t>
    </rPh>
    <rPh sb="15" eb="16">
      <t>イマ</t>
    </rPh>
    <rPh sb="20" eb="23">
      <t>ロウキュウカ</t>
    </rPh>
    <rPh sb="26" eb="28">
      <t>シュウゼン</t>
    </rPh>
    <rPh sb="28" eb="29">
      <t>トウ</t>
    </rPh>
    <rPh sb="30" eb="32">
      <t>ハッセイ</t>
    </rPh>
    <rPh sb="39" eb="41">
      <t>コンゴ</t>
    </rPh>
    <rPh sb="42" eb="45">
      <t>ロウキュウカ</t>
    </rPh>
    <rPh sb="46" eb="47">
      <t>トモナ</t>
    </rPh>
    <rPh sb="48" eb="50">
      <t>シュウゼン</t>
    </rPh>
    <rPh sb="51" eb="53">
      <t>ハッセイ</t>
    </rPh>
    <rPh sb="58" eb="60">
      <t>ヨソウ</t>
    </rPh>
    <phoneticPr fontId="4"/>
  </si>
  <si>
    <t>　事業開始から15年目とういう事もあり、目立った修繕費はないが今後老朽化が進み修繕費が増加してきた場合、料金収入だけで汚水処理費を賄っていけない状況になりえる。また、令和6年より法適用となるため、公共下水道、農業集落排水の使用料金との関係を密にしながら、効率的な汚水処理事業を展開していきたい。</t>
    <rPh sb="1" eb="3">
      <t>ジギョウ</t>
    </rPh>
    <rPh sb="3" eb="5">
      <t>カイシ</t>
    </rPh>
    <rPh sb="9" eb="11">
      <t>ネンメ</t>
    </rPh>
    <rPh sb="15" eb="16">
      <t>コト</t>
    </rPh>
    <rPh sb="20" eb="22">
      <t>メダ</t>
    </rPh>
    <rPh sb="24" eb="26">
      <t>シュウゼン</t>
    </rPh>
    <rPh sb="26" eb="27">
      <t>ヒ</t>
    </rPh>
    <rPh sb="31" eb="33">
      <t>コンゴ</t>
    </rPh>
    <rPh sb="33" eb="36">
      <t>ロウキュウカ</t>
    </rPh>
    <rPh sb="37" eb="38">
      <t>スス</t>
    </rPh>
    <rPh sb="39" eb="41">
      <t>シュウゼン</t>
    </rPh>
    <rPh sb="41" eb="42">
      <t>ヒ</t>
    </rPh>
    <rPh sb="43" eb="45">
      <t>ゾウカ</t>
    </rPh>
    <rPh sb="49" eb="51">
      <t>バアイ</t>
    </rPh>
    <rPh sb="52" eb="54">
      <t>リョウキン</t>
    </rPh>
    <rPh sb="54" eb="56">
      <t>シュウニュウ</t>
    </rPh>
    <rPh sb="59" eb="61">
      <t>オスイ</t>
    </rPh>
    <rPh sb="61" eb="63">
      <t>ショリ</t>
    </rPh>
    <rPh sb="63" eb="64">
      <t>ヒ</t>
    </rPh>
    <rPh sb="65" eb="66">
      <t>マカナ</t>
    </rPh>
    <rPh sb="72" eb="74">
      <t>ジョウキョウ</t>
    </rPh>
    <rPh sb="83" eb="85">
      <t>レイワ</t>
    </rPh>
    <rPh sb="86" eb="87">
      <t>ネン</t>
    </rPh>
    <rPh sb="89" eb="90">
      <t>ホウ</t>
    </rPh>
    <rPh sb="90" eb="92">
      <t>テキヨウ</t>
    </rPh>
    <rPh sb="98" eb="100">
      <t>コウキョウ</t>
    </rPh>
    <rPh sb="100" eb="103">
      <t>ゲスイドウ</t>
    </rPh>
    <rPh sb="104" eb="106">
      <t>ノウギョウ</t>
    </rPh>
    <rPh sb="106" eb="108">
      <t>シュウラク</t>
    </rPh>
    <rPh sb="108" eb="110">
      <t>ハイスイ</t>
    </rPh>
    <phoneticPr fontId="4"/>
  </si>
  <si>
    <t>　収益的収支比率と経費回収率については令和2年度収納率が100％であった為、前年度より数値が良くなっている。ただ一般会計繰入金に頼っている部分もあり、料金収入のみで全ての経費を賄えている状態ではない。
　企業債残高対事業規模比率は現在設置基数が増えている為、地方債の借入も増えている状況である。
　経費回収率は現在全国平均より高い数値を維持しているが、今後修繕費等が増加する事が予想される為、現在の使用料設定では賄えなくなることも予測される。</t>
    <rPh sb="1" eb="4">
      <t>シュウエキテキ</t>
    </rPh>
    <rPh sb="4" eb="6">
      <t>シュウシ</t>
    </rPh>
    <rPh sb="6" eb="8">
      <t>ヒリツ</t>
    </rPh>
    <rPh sb="9" eb="11">
      <t>ケイヒ</t>
    </rPh>
    <rPh sb="11" eb="13">
      <t>カイシュウ</t>
    </rPh>
    <rPh sb="13" eb="14">
      <t>リツ</t>
    </rPh>
    <rPh sb="19" eb="21">
      <t>レイワ</t>
    </rPh>
    <rPh sb="22" eb="23">
      <t>ネン</t>
    </rPh>
    <rPh sb="23" eb="24">
      <t>ド</t>
    </rPh>
    <rPh sb="24" eb="26">
      <t>シュウノウ</t>
    </rPh>
    <rPh sb="26" eb="27">
      <t>リツ</t>
    </rPh>
    <rPh sb="36" eb="37">
      <t>タメ</t>
    </rPh>
    <rPh sb="38" eb="41">
      <t>ゼンネンド</t>
    </rPh>
    <rPh sb="43" eb="45">
      <t>スウチ</t>
    </rPh>
    <rPh sb="46" eb="47">
      <t>ヨ</t>
    </rPh>
    <rPh sb="56" eb="58">
      <t>イッパン</t>
    </rPh>
    <rPh sb="58" eb="60">
      <t>カイケイ</t>
    </rPh>
    <rPh sb="60" eb="62">
      <t>クリイレ</t>
    </rPh>
    <rPh sb="62" eb="63">
      <t>キン</t>
    </rPh>
    <rPh sb="64" eb="65">
      <t>タヨ</t>
    </rPh>
    <rPh sb="69" eb="71">
      <t>ブブン</t>
    </rPh>
    <rPh sb="75" eb="77">
      <t>リョウキン</t>
    </rPh>
    <rPh sb="77" eb="79">
      <t>シュウニュウ</t>
    </rPh>
    <rPh sb="82" eb="83">
      <t>スベ</t>
    </rPh>
    <rPh sb="85" eb="87">
      <t>ケイヒ</t>
    </rPh>
    <rPh sb="88" eb="89">
      <t>マカナ</t>
    </rPh>
    <rPh sb="93" eb="95">
      <t>ジョウタイ</t>
    </rPh>
    <rPh sb="102" eb="104">
      <t>キギョウ</t>
    </rPh>
    <rPh sb="104" eb="105">
      <t>サイ</t>
    </rPh>
    <rPh sb="105" eb="107">
      <t>ザンダカ</t>
    </rPh>
    <rPh sb="107" eb="108">
      <t>タイ</t>
    </rPh>
    <rPh sb="108" eb="110">
      <t>ジギョウ</t>
    </rPh>
    <rPh sb="110" eb="112">
      <t>キボ</t>
    </rPh>
    <rPh sb="112" eb="114">
      <t>ヒリツ</t>
    </rPh>
    <rPh sb="115" eb="117">
      <t>ゲンザイ</t>
    </rPh>
    <rPh sb="117" eb="119">
      <t>セッチ</t>
    </rPh>
    <rPh sb="119" eb="121">
      <t>キスウ</t>
    </rPh>
    <rPh sb="122" eb="123">
      <t>フ</t>
    </rPh>
    <rPh sb="127" eb="128">
      <t>タメ</t>
    </rPh>
    <rPh sb="129" eb="132">
      <t>チホウサイ</t>
    </rPh>
    <rPh sb="133" eb="135">
      <t>カリイレ</t>
    </rPh>
    <rPh sb="136" eb="137">
      <t>フ</t>
    </rPh>
    <rPh sb="141" eb="143">
      <t>ジョウキョウ</t>
    </rPh>
    <rPh sb="149" eb="151">
      <t>ケイヒ</t>
    </rPh>
    <rPh sb="151" eb="153">
      <t>カイシュウ</t>
    </rPh>
    <rPh sb="153" eb="154">
      <t>リツ</t>
    </rPh>
    <rPh sb="155" eb="157">
      <t>ゲンザイ</t>
    </rPh>
    <rPh sb="157" eb="159">
      <t>ゼンコク</t>
    </rPh>
    <rPh sb="159" eb="161">
      <t>ヘイキン</t>
    </rPh>
    <rPh sb="163" eb="164">
      <t>タカ</t>
    </rPh>
    <rPh sb="165" eb="167">
      <t>スウチ</t>
    </rPh>
    <rPh sb="168" eb="170">
      <t>イジ</t>
    </rPh>
    <rPh sb="176" eb="178">
      <t>コンゴ</t>
    </rPh>
    <rPh sb="178" eb="180">
      <t>シュウゼン</t>
    </rPh>
    <rPh sb="180" eb="181">
      <t>ヒ</t>
    </rPh>
    <rPh sb="181" eb="182">
      <t>トウ</t>
    </rPh>
    <rPh sb="183" eb="185">
      <t>ゾウカ</t>
    </rPh>
    <rPh sb="187" eb="188">
      <t>コト</t>
    </rPh>
    <rPh sb="189" eb="191">
      <t>ヨソウ</t>
    </rPh>
    <rPh sb="194" eb="195">
      <t>タメ</t>
    </rPh>
    <rPh sb="196" eb="198">
      <t>ゲンザイ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</si>
</sst>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5A7-46A0-AA10-CB0ACEEE72D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5A7-46A0-AA10-CB0ACEEE72D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ED5-4124-A0C0-44739D94473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54.93</c:v>
                </c:pt>
                <c:pt idx="3">
                  <c:v>55.96</c:v>
                </c:pt>
                <c:pt idx="4">
                  <c:v>56.45</c:v>
                </c:pt>
              </c:numCache>
            </c:numRef>
          </c:val>
          <c:smooth val="0"/>
          <c:extLst>
            <c:ext xmlns:c16="http://schemas.microsoft.com/office/drawing/2014/chart" uri="{C3380CC4-5D6E-409C-BE32-E72D297353CC}">
              <c16:uniqueId val="{00000001-DED5-4124-A0C0-44739D94473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D01-46EC-B40D-3C995A1D4EE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65.569999999999993</c:v>
                </c:pt>
                <c:pt idx="3">
                  <c:v>60.12</c:v>
                </c:pt>
                <c:pt idx="4">
                  <c:v>54.99</c:v>
                </c:pt>
              </c:numCache>
            </c:numRef>
          </c:val>
          <c:smooth val="0"/>
          <c:extLst>
            <c:ext xmlns:c16="http://schemas.microsoft.com/office/drawing/2014/chart" uri="{C3380CC4-5D6E-409C-BE32-E72D297353CC}">
              <c16:uniqueId val="{00000001-0D01-46EC-B40D-3C995A1D4EE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81.760000000000005</c:v>
                </c:pt>
                <c:pt idx="1">
                  <c:v>74.19</c:v>
                </c:pt>
                <c:pt idx="2">
                  <c:v>74.72</c:v>
                </c:pt>
                <c:pt idx="3">
                  <c:v>93.96</c:v>
                </c:pt>
                <c:pt idx="4">
                  <c:v>103.25</c:v>
                </c:pt>
              </c:numCache>
            </c:numRef>
          </c:val>
          <c:extLst>
            <c:ext xmlns:c16="http://schemas.microsoft.com/office/drawing/2014/chart" uri="{C3380CC4-5D6E-409C-BE32-E72D297353CC}">
              <c16:uniqueId val="{00000000-8989-4DFC-B7E2-D698DD75E71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989-4DFC-B7E2-D698DD75E71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57-492C-A5C8-FA0B930583C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57-492C-A5C8-FA0B930583C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01-4C20-8636-BBA4FA6996B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01-4C20-8636-BBA4FA6996B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5B-438F-92F4-3A7FAB14146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5B-438F-92F4-3A7FAB14146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9E-4F7F-99FC-145CF9014C7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9E-4F7F-99FC-145CF9014C7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5A-4531-872F-50C4C2FD1DE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386.46</c:v>
                </c:pt>
                <c:pt idx="3">
                  <c:v>421.25</c:v>
                </c:pt>
                <c:pt idx="4">
                  <c:v>398.42</c:v>
                </c:pt>
              </c:numCache>
            </c:numRef>
          </c:val>
          <c:smooth val="0"/>
          <c:extLst>
            <c:ext xmlns:c16="http://schemas.microsoft.com/office/drawing/2014/chart" uri="{C3380CC4-5D6E-409C-BE32-E72D297353CC}">
              <c16:uniqueId val="{00000001-645A-4531-872F-50C4C2FD1DE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74.010000000000005</c:v>
                </c:pt>
                <c:pt idx="1">
                  <c:v>72.47</c:v>
                </c:pt>
                <c:pt idx="2">
                  <c:v>66.849999999999994</c:v>
                </c:pt>
                <c:pt idx="3">
                  <c:v>90.54</c:v>
                </c:pt>
                <c:pt idx="4">
                  <c:v>95.33</c:v>
                </c:pt>
              </c:numCache>
            </c:numRef>
          </c:val>
          <c:extLst>
            <c:ext xmlns:c16="http://schemas.microsoft.com/office/drawing/2014/chart" uri="{C3380CC4-5D6E-409C-BE32-E72D297353CC}">
              <c16:uniqueId val="{00000000-CB34-4ADC-AA8A-8639C008F73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55.85</c:v>
                </c:pt>
                <c:pt idx="3">
                  <c:v>53.23</c:v>
                </c:pt>
                <c:pt idx="4">
                  <c:v>50.7</c:v>
                </c:pt>
              </c:numCache>
            </c:numRef>
          </c:val>
          <c:smooth val="0"/>
          <c:extLst>
            <c:ext xmlns:c16="http://schemas.microsoft.com/office/drawing/2014/chart" uri="{C3380CC4-5D6E-409C-BE32-E72D297353CC}">
              <c16:uniqueId val="{00000001-CB34-4ADC-AA8A-8639C008F73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175.62</c:v>
                </c:pt>
                <c:pt idx="1">
                  <c:v>179.34</c:v>
                </c:pt>
                <c:pt idx="2">
                  <c:v>200.48</c:v>
                </c:pt>
                <c:pt idx="3">
                  <c:v>150</c:v>
                </c:pt>
                <c:pt idx="4">
                  <c:v>202.29</c:v>
                </c:pt>
              </c:numCache>
            </c:numRef>
          </c:val>
          <c:extLst>
            <c:ext xmlns:c16="http://schemas.microsoft.com/office/drawing/2014/chart" uri="{C3380CC4-5D6E-409C-BE32-E72D297353CC}">
              <c16:uniqueId val="{00000000-2E18-4D79-B6DF-2975FAA25BD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287.91000000000003</c:v>
                </c:pt>
                <c:pt idx="3">
                  <c:v>283.3</c:v>
                </c:pt>
                <c:pt idx="4">
                  <c:v>289.81</c:v>
                </c:pt>
              </c:numCache>
            </c:numRef>
          </c:val>
          <c:smooth val="0"/>
          <c:extLst>
            <c:ext xmlns:c16="http://schemas.microsoft.com/office/drawing/2014/chart" uri="{C3380CC4-5D6E-409C-BE32-E72D297353CC}">
              <c16:uniqueId val="{00000001-2E18-4D79-B6DF-2975FAA25BD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4"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最上町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K3</v>
      </c>
      <c r="X8" s="49"/>
      <c r="Y8" s="49"/>
      <c r="Z8" s="49"/>
      <c r="AA8" s="49"/>
      <c r="AB8" s="49"/>
      <c r="AC8" s="49"/>
      <c r="AD8" s="50" t="str">
        <f>データ!$M$6</f>
        <v>非設置</v>
      </c>
      <c r="AE8" s="50"/>
      <c r="AF8" s="50"/>
      <c r="AG8" s="50"/>
      <c r="AH8" s="50"/>
      <c r="AI8" s="50"/>
      <c r="AJ8" s="50"/>
      <c r="AK8" s="3"/>
      <c r="AL8" s="51">
        <f>データ!S6</f>
        <v>8279</v>
      </c>
      <c r="AM8" s="51"/>
      <c r="AN8" s="51"/>
      <c r="AO8" s="51"/>
      <c r="AP8" s="51"/>
      <c r="AQ8" s="51"/>
      <c r="AR8" s="51"/>
      <c r="AS8" s="51"/>
      <c r="AT8" s="46">
        <f>データ!T6</f>
        <v>330.37</v>
      </c>
      <c r="AU8" s="46"/>
      <c r="AV8" s="46"/>
      <c r="AW8" s="46"/>
      <c r="AX8" s="46"/>
      <c r="AY8" s="46"/>
      <c r="AZ8" s="46"/>
      <c r="BA8" s="46"/>
      <c r="BB8" s="46">
        <f>データ!U6</f>
        <v>25.06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21.83</v>
      </c>
      <c r="Q10" s="46"/>
      <c r="R10" s="46"/>
      <c r="S10" s="46"/>
      <c r="T10" s="46"/>
      <c r="U10" s="46"/>
      <c r="V10" s="46"/>
      <c r="W10" s="46">
        <f>データ!Q6</f>
        <v>100</v>
      </c>
      <c r="X10" s="46"/>
      <c r="Y10" s="46"/>
      <c r="Z10" s="46"/>
      <c r="AA10" s="46"/>
      <c r="AB10" s="46"/>
      <c r="AC10" s="46"/>
      <c r="AD10" s="51">
        <f>データ!R6</f>
        <v>4170</v>
      </c>
      <c r="AE10" s="51"/>
      <c r="AF10" s="51"/>
      <c r="AG10" s="51"/>
      <c r="AH10" s="51"/>
      <c r="AI10" s="51"/>
      <c r="AJ10" s="51"/>
      <c r="AK10" s="2"/>
      <c r="AL10" s="51">
        <f>データ!V6</f>
        <v>1791</v>
      </c>
      <c r="AM10" s="51"/>
      <c r="AN10" s="51"/>
      <c r="AO10" s="51"/>
      <c r="AP10" s="51"/>
      <c r="AQ10" s="51"/>
      <c r="AR10" s="51"/>
      <c r="AS10" s="51"/>
      <c r="AT10" s="46">
        <f>データ!W6</f>
        <v>2.95</v>
      </c>
      <c r="AU10" s="46"/>
      <c r="AV10" s="46"/>
      <c r="AW10" s="46"/>
      <c r="AX10" s="46"/>
      <c r="AY10" s="46"/>
      <c r="AZ10" s="46"/>
      <c r="BA10" s="46"/>
      <c r="BB10" s="46">
        <f>データ!X6</f>
        <v>607.12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43</v>
      </c>
      <c r="N86" s="26" t="s">
        <v>43</v>
      </c>
      <c r="O86" s="26" t="str">
        <f>データ!EO6</f>
        <v>【-】</v>
      </c>
    </row>
  </sheetData>
  <sheetProtection algorithmName="SHA-512" hashValue="1aoi60lr9fc3eewKofoK6b/+eoOnGtSWIrwsOqD44D5PJOUokg5eqWFX2zUUuRVMq8GmH/Xo44QCgGTIRddq0A==" saltValue="EjDf+MuUN6LgXfHhb/TQd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63622</v>
      </c>
      <c r="D6" s="33">
        <f t="shared" si="3"/>
        <v>47</v>
      </c>
      <c r="E6" s="33">
        <f t="shared" si="3"/>
        <v>18</v>
      </c>
      <c r="F6" s="33">
        <f t="shared" si="3"/>
        <v>0</v>
      </c>
      <c r="G6" s="33">
        <f t="shared" si="3"/>
        <v>0</v>
      </c>
      <c r="H6" s="33" t="str">
        <f t="shared" si="3"/>
        <v>山形県　最上町</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21.83</v>
      </c>
      <c r="Q6" s="34">
        <f t="shared" si="3"/>
        <v>100</v>
      </c>
      <c r="R6" s="34">
        <f t="shared" si="3"/>
        <v>4170</v>
      </c>
      <c r="S6" s="34">
        <f t="shared" si="3"/>
        <v>8279</v>
      </c>
      <c r="T6" s="34">
        <f t="shared" si="3"/>
        <v>330.37</v>
      </c>
      <c r="U6" s="34">
        <f t="shared" si="3"/>
        <v>25.06</v>
      </c>
      <c r="V6" s="34">
        <f t="shared" si="3"/>
        <v>1791</v>
      </c>
      <c r="W6" s="34">
        <f t="shared" si="3"/>
        <v>2.95</v>
      </c>
      <c r="X6" s="34">
        <f t="shared" si="3"/>
        <v>607.12</v>
      </c>
      <c r="Y6" s="35">
        <f>IF(Y7="",NA(),Y7)</f>
        <v>81.760000000000005</v>
      </c>
      <c r="Z6" s="35">
        <f t="shared" ref="Z6:AH6" si="4">IF(Z7="",NA(),Z7)</f>
        <v>74.19</v>
      </c>
      <c r="AA6" s="35">
        <f t="shared" si="4"/>
        <v>74.72</v>
      </c>
      <c r="AB6" s="35">
        <f t="shared" si="4"/>
        <v>93.96</v>
      </c>
      <c r="AC6" s="35">
        <f t="shared" si="4"/>
        <v>103.25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413.5</v>
      </c>
      <c r="BL6" s="35">
        <f t="shared" si="7"/>
        <v>407.42</v>
      </c>
      <c r="BM6" s="35">
        <f t="shared" si="7"/>
        <v>386.46</v>
      </c>
      <c r="BN6" s="35">
        <f t="shared" si="7"/>
        <v>421.25</v>
      </c>
      <c r="BO6" s="35">
        <f t="shared" si="7"/>
        <v>398.42</v>
      </c>
      <c r="BP6" s="34" t="str">
        <f>IF(BP7="","",IF(BP7="-","【-】","【"&amp;SUBSTITUTE(TEXT(BP7,"#,##0.00"),"-","△")&amp;"】"))</f>
        <v>【314.13】</v>
      </c>
      <c r="BQ6" s="35">
        <f>IF(BQ7="",NA(),BQ7)</f>
        <v>74.010000000000005</v>
      </c>
      <c r="BR6" s="35">
        <f t="shared" ref="BR6:BZ6" si="8">IF(BR7="",NA(),BR7)</f>
        <v>72.47</v>
      </c>
      <c r="BS6" s="35">
        <f t="shared" si="8"/>
        <v>66.849999999999994</v>
      </c>
      <c r="BT6" s="35">
        <f t="shared" si="8"/>
        <v>90.54</v>
      </c>
      <c r="BU6" s="35">
        <f t="shared" si="8"/>
        <v>95.33</v>
      </c>
      <c r="BV6" s="35">
        <f t="shared" si="8"/>
        <v>55.84</v>
      </c>
      <c r="BW6" s="35">
        <f t="shared" si="8"/>
        <v>57.08</v>
      </c>
      <c r="BX6" s="35">
        <f t="shared" si="8"/>
        <v>55.85</v>
      </c>
      <c r="BY6" s="35">
        <f t="shared" si="8"/>
        <v>53.23</v>
      </c>
      <c r="BZ6" s="35">
        <f t="shared" si="8"/>
        <v>50.7</v>
      </c>
      <c r="CA6" s="34" t="str">
        <f>IF(CA7="","",IF(CA7="-","【-】","【"&amp;SUBSTITUTE(TEXT(CA7,"#,##0.00"),"-","△")&amp;"】"))</f>
        <v>【58.42】</v>
      </c>
      <c r="CB6" s="35">
        <f>IF(CB7="",NA(),CB7)</f>
        <v>175.62</v>
      </c>
      <c r="CC6" s="35">
        <f t="shared" ref="CC6:CK6" si="9">IF(CC7="",NA(),CC7)</f>
        <v>179.34</v>
      </c>
      <c r="CD6" s="35">
        <f t="shared" si="9"/>
        <v>200.48</v>
      </c>
      <c r="CE6" s="35">
        <f t="shared" si="9"/>
        <v>150</v>
      </c>
      <c r="CF6" s="35">
        <f t="shared" si="9"/>
        <v>202.29</v>
      </c>
      <c r="CG6" s="35">
        <f t="shared" si="9"/>
        <v>287.57</v>
      </c>
      <c r="CH6" s="35">
        <f t="shared" si="9"/>
        <v>286.86</v>
      </c>
      <c r="CI6" s="35">
        <f t="shared" si="9"/>
        <v>287.91000000000003</v>
      </c>
      <c r="CJ6" s="35">
        <f t="shared" si="9"/>
        <v>283.3</v>
      </c>
      <c r="CK6" s="35">
        <f t="shared" si="9"/>
        <v>289.81</v>
      </c>
      <c r="CL6" s="34" t="str">
        <f>IF(CL7="","",IF(CL7="-","【-】","【"&amp;SUBSTITUTE(TEXT(CL7,"#,##0.00"),"-","△")&amp;"】"))</f>
        <v>【282.28】</v>
      </c>
      <c r="CM6" s="35">
        <f>IF(CM7="",NA(),CM7)</f>
        <v>100</v>
      </c>
      <c r="CN6" s="35">
        <f t="shared" ref="CN6:CV6" si="10">IF(CN7="",NA(),CN7)</f>
        <v>100</v>
      </c>
      <c r="CO6" s="35">
        <f t="shared" si="10"/>
        <v>100</v>
      </c>
      <c r="CP6" s="35">
        <f t="shared" si="10"/>
        <v>100</v>
      </c>
      <c r="CQ6" s="35">
        <f t="shared" si="10"/>
        <v>100</v>
      </c>
      <c r="CR6" s="35">
        <f t="shared" si="10"/>
        <v>61.55</v>
      </c>
      <c r="CS6" s="35">
        <f t="shared" si="10"/>
        <v>57.22</v>
      </c>
      <c r="CT6" s="35">
        <f t="shared" si="10"/>
        <v>54.93</v>
      </c>
      <c r="CU6" s="35">
        <f t="shared" si="10"/>
        <v>55.96</v>
      </c>
      <c r="CV6" s="35">
        <f t="shared" si="10"/>
        <v>56.45</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67.290000000000006</v>
      </c>
      <c r="DE6" s="35">
        <f t="shared" si="11"/>
        <v>65.569999999999993</v>
      </c>
      <c r="DF6" s="35">
        <f t="shared" si="11"/>
        <v>60.12</v>
      </c>
      <c r="DG6" s="35">
        <f t="shared" si="11"/>
        <v>54.99</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63622</v>
      </c>
      <c r="D7" s="37">
        <v>47</v>
      </c>
      <c r="E7" s="37">
        <v>18</v>
      </c>
      <c r="F7" s="37">
        <v>0</v>
      </c>
      <c r="G7" s="37">
        <v>0</v>
      </c>
      <c r="H7" s="37" t="s">
        <v>97</v>
      </c>
      <c r="I7" s="37" t="s">
        <v>98</v>
      </c>
      <c r="J7" s="37" t="s">
        <v>99</v>
      </c>
      <c r="K7" s="37" t="s">
        <v>100</v>
      </c>
      <c r="L7" s="37" t="s">
        <v>101</v>
      </c>
      <c r="M7" s="37" t="s">
        <v>102</v>
      </c>
      <c r="N7" s="38" t="s">
        <v>103</v>
      </c>
      <c r="O7" s="38" t="s">
        <v>104</v>
      </c>
      <c r="P7" s="38">
        <v>21.83</v>
      </c>
      <c r="Q7" s="38">
        <v>100</v>
      </c>
      <c r="R7" s="38">
        <v>4170</v>
      </c>
      <c r="S7" s="38">
        <v>8279</v>
      </c>
      <c r="T7" s="38">
        <v>330.37</v>
      </c>
      <c r="U7" s="38">
        <v>25.06</v>
      </c>
      <c r="V7" s="38">
        <v>1791</v>
      </c>
      <c r="W7" s="38">
        <v>2.95</v>
      </c>
      <c r="X7" s="38">
        <v>607.12</v>
      </c>
      <c r="Y7" s="38">
        <v>81.760000000000005</v>
      </c>
      <c r="Z7" s="38">
        <v>74.19</v>
      </c>
      <c r="AA7" s="38">
        <v>74.72</v>
      </c>
      <c r="AB7" s="38">
        <v>93.96</v>
      </c>
      <c r="AC7" s="38">
        <v>103.25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413.5</v>
      </c>
      <c r="BL7" s="38">
        <v>407.42</v>
      </c>
      <c r="BM7" s="38">
        <v>386.46</v>
      </c>
      <c r="BN7" s="38">
        <v>421.25</v>
      </c>
      <c r="BO7" s="38">
        <v>398.42</v>
      </c>
      <c r="BP7" s="38">
        <v>314.13</v>
      </c>
      <c r="BQ7" s="38">
        <v>74.010000000000005</v>
      </c>
      <c r="BR7" s="38">
        <v>72.47</v>
      </c>
      <c r="BS7" s="38">
        <v>66.849999999999994</v>
      </c>
      <c r="BT7" s="38">
        <v>90.54</v>
      </c>
      <c r="BU7" s="38">
        <v>95.33</v>
      </c>
      <c r="BV7" s="38">
        <v>55.84</v>
      </c>
      <c r="BW7" s="38">
        <v>57.08</v>
      </c>
      <c r="BX7" s="38">
        <v>55.85</v>
      </c>
      <c r="BY7" s="38">
        <v>53.23</v>
      </c>
      <c r="BZ7" s="38">
        <v>50.7</v>
      </c>
      <c r="CA7" s="38">
        <v>58.42</v>
      </c>
      <c r="CB7" s="38">
        <v>175.62</v>
      </c>
      <c r="CC7" s="38">
        <v>179.34</v>
      </c>
      <c r="CD7" s="38">
        <v>200.48</v>
      </c>
      <c r="CE7" s="38">
        <v>150</v>
      </c>
      <c r="CF7" s="38">
        <v>202.29</v>
      </c>
      <c r="CG7" s="38">
        <v>287.57</v>
      </c>
      <c r="CH7" s="38">
        <v>286.86</v>
      </c>
      <c r="CI7" s="38">
        <v>287.91000000000003</v>
      </c>
      <c r="CJ7" s="38">
        <v>283.3</v>
      </c>
      <c r="CK7" s="38">
        <v>289.81</v>
      </c>
      <c r="CL7" s="38">
        <v>282.27999999999997</v>
      </c>
      <c r="CM7" s="38">
        <v>100</v>
      </c>
      <c r="CN7" s="38">
        <v>100</v>
      </c>
      <c r="CO7" s="38">
        <v>100</v>
      </c>
      <c r="CP7" s="38">
        <v>100</v>
      </c>
      <c r="CQ7" s="38">
        <v>100</v>
      </c>
      <c r="CR7" s="38">
        <v>61.55</v>
      </c>
      <c r="CS7" s="38">
        <v>57.22</v>
      </c>
      <c r="CT7" s="38">
        <v>54.93</v>
      </c>
      <c r="CU7" s="38">
        <v>55.96</v>
      </c>
      <c r="CV7" s="38">
        <v>56.45</v>
      </c>
      <c r="CW7" s="38">
        <v>57.83</v>
      </c>
      <c r="CX7" s="38">
        <v>100</v>
      </c>
      <c r="CY7" s="38">
        <v>100</v>
      </c>
      <c r="CZ7" s="38">
        <v>100</v>
      </c>
      <c r="DA7" s="38">
        <v>100</v>
      </c>
      <c r="DB7" s="38">
        <v>100</v>
      </c>
      <c r="DC7" s="38">
        <v>67.489999999999995</v>
      </c>
      <c r="DD7" s="38">
        <v>67.290000000000006</v>
      </c>
      <c r="DE7" s="38">
        <v>65.569999999999993</v>
      </c>
      <c r="DF7" s="38">
        <v>60.12</v>
      </c>
      <c r="DG7" s="38">
        <v>54.99</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R0212-54</cp:lastModifiedBy>
  <dcterms:created xsi:type="dcterms:W3CDTF">2021-12-03T08:09:15Z</dcterms:created>
  <dcterms:modified xsi:type="dcterms:W3CDTF">2022-02-01T07:09:09Z</dcterms:modified>
  <cp:category/>
</cp:coreProperties>
</file>