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92.168.168.10\地域整備課\上下水道係\takao\上下水道係\共通（調査・報告等）\経営比較分析表\R02年度\特定環境保全公共下水道\"/>
    </mc:Choice>
  </mc:AlternateContent>
  <xr:revisionPtr revIDLastSave="0" documentId="13_ncr:1_{7832ED1E-BB18-415B-87DB-7E3AE18B561C}" xr6:coauthVersionLast="45" xr6:coauthVersionMax="45" xr10:uidLastSave="{00000000-0000-0000-0000-000000000000}"/>
  <workbookProtection workbookAlgorithmName="SHA-512" workbookHashValue="Ek5da+yuxmLKRI67d1CdyGkZG70BvwxMKdJGNavJIRNul78CIFKfNMt5PnOwidVxynud323LYtKBjcHEexnRSw==" workbookSaltValue="T5fOL26FO9Tyo7uv7niqC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B10" i="4" s="1"/>
  <c r="M6" i="5"/>
  <c r="AD8" i="4" s="1"/>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K86" i="4"/>
  <c r="J86" i="4"/>
  <c r="E86" i="4"/>
  <c r="AL10" i="4"/>
  <c r="AD10" i="4"/>
  <c r="B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<sst xmlns="http://schemas.openxmlformats.org/spreadsheetml/2006/main" count="236" uniqueCount="119">
  <si>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</si>
  <si>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</si>
  <si>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</si>
  <si>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</si>
  <si>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</si>
  <si>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</si>
  <si>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</si>
  <si>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</si>
  <si>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</si>
  <si>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</si>
  <si>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</si>
  <si>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</si>
  <si>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</si>
  <si>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</si>
  <si>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</si>
  <si>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</si>
  <si>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</si>
  <si>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</si>
  <si>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</si>
  <si>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</si>
  <si>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</si>
  <si>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</si>
  <si>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</si>
  <si>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</si>
  <si>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</si>
  <si>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</si>
  <si>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</si>
  <si>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</si>
  <si>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</si>
  <si>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</si>
  <si>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</si>
  <si>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</si>
  <si>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</si>
  <si>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</si>
  <si>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</si>
  <si>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</si>
  <si>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</si>
  <si>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</si>
  <si>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</si>
  <si>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</si>
  <si>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</si>
  <si>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</si>
  <si>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</si>
  <si>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</si>
  <si>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</si>
  <si>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</si>
  <si>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</si>
  <si>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</si>
  <si>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</si>
  <si>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</si>
  <si>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</si>
  <si>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</si>
  <si>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</si>
  <si>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</si>
  <si>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</si>
  <si>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</si>
  <si>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</si>
  <si>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</si>
  <si>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</si>
  <si>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</si>
  <si>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</si>
  <si>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</si>
  <si>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</si>
  <si>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</si>
  <si>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</si>
  <si>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</si>
  <si>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</si>
  <si>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</si>
  <si>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</si>
  <si>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</si>
  <si>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</si>
  <si>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</si>
  <si>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</si>
  <si>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</si>
  <si>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</si>
  <si>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</si>
  <si>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</si>
  <si>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</si>
  <si>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</si>
  <si>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</si>
  <si>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</si>
  <si>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</si>
  <si>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</si>
  <si>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</si>
  <si>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</si>
  <si>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</si>
  <si>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</si>
  <si>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</si>
  <si>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</si>
  <si>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</si>
  <si>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</si>
  <si>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</si>
  <si>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</si>
  <si>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</si>
  <si>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</si>
  <si>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</si>
  <si>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</si>
  <si>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</si>
  <si>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</si>
  <si>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</si>
  <si>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</si>
  <si>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</si>
  <si>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</si>
  <si>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</si>
  <si>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</si>
  <si>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</si>
  <si>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</si>
  <si>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</si>
  <si>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</si>
  <si>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</si>
  <si>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</si>
  <si>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</si>
  <si>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</si>
  <si>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</si>
  <si>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</si>
  <si>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</si>
  <si>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本村の下水道事業は拡張整備を終了し、既存施設の適切な維持管理と更新が主となっている。料金収入等の収益は増加の見込が低いなかでの効率的な事業運営と施設更新が求められる。
　歳入については、下水道加入促進に向けた啓発活動を積極的に行い使用料収入の確保を図る。
　歳出においては費用対効果を意識し、ストックマネジメントや公営企業会計の観点から効果的な更新について十分な検討を行うこととする。</t>
    <rPh sb="1" eb="3">
      <t>ホンソン</t>
    </rPh>
    <rPh sb="4" eb="7">
      <t>ゲスイドウ</t>
    </rPh>
    <rPh sb="7" eb="9">
      <t>ジギョウ</t>
    </rPh>
    <rPh sb="10" eb="12">
      <t>カクチョウ</t>
    </rPh>
    <rPh sb="12" eb="14">
      <t>セイビ</t>
    </rPh>
    <rPh sb="15" eb="17">
      <t>シュウリョウ</t>
    </rPh>
    <rPh sb="19" eb="21">
      <t>キゾン</t>
    </rPh>
    <rPh sb="21" eb="23">
      <t>シセツ</t>
    </rPh>
    <rPh sb="24" eb="26">
      <t>テキセツ</t>
    </rPh>
    <rPh sb="27" eb="29">
      <t>イジ</t>
    </rPh>
    <rPh sb="29" eb="31">
      <t>カンリ</t>
    </rPh>
    <rPh sb="32" eb="34">
      <t>コウシン</t>
    </rPh>
    <rPh sb="35" eb="36">
      <t>シュ</t>
    </rPh>
    <rPh sb="43" eb="45">
      <t>リョウキン</t>
    </rPh>
    <rPh sb="45" eb="47">
      <t>シュウニュウ</t>
    </rPh>
    <rPh sb="47" eb="48">
      <t>トウ</t>
    </rPh>
    <rPh sb="49" eb="51">
      <t>シュウエキ</t>
    </rPh>
    <rPh sb="52" eb="54">
      <t>ゾウカ</t>
    </rPh>
    <rPh sb="55" eb="57">
      <t>ミコミ</t>
    </rPh>
    <rPh sb="58" eb="59">
      <t>ヒク</t>
    </rPh>
    <rPh sb="64" eb="67">
      <t>コウリツテキ</t>
    </rPh>
    <rPh sb="68" eb="70">
      <t>ジギョウ</t>
    </rPh>
    <rPh sb="70" eb="72">
      <t>ウンエイ</t>
    </rPh>
    <rPh sb="73" eb="75">
      <t>シセツ</t>
    </rPh>
    <rPh sb="75" eb="77">
      <t>コウシン</t>
    </rPh>
    <rPh sb="78" eb="79">
      <t>モト</t>
    </rPh>
    <rPh sb="86" eb="88">
      <t>サイニュウ</t>
    </rPh>
    <rPh sb="94" eb="97">
      <t>ゲスイドウ</t>
    </rPh>
    <rPh sb="97" eb="99">
      <t>カニュウ</t>
    </rPh>
    <rPh sb="99" eb="101">
      <t>ソクシン</t>
    </rPh>
    <rPh sb="102" eb="103">
      <t>ム</t>
    </rPh>
    <rPh sb="105" eb="107">
      <t>ケイハツ</t>
    </rPh>
    <rPh sb="107" eb="109">
      <t>カツドウ</t>
    </rPh>
    <rPh sb="110" eb="113">
      <t>セッキョクテキ</t>
    </rPh>
    <rPh sb="114" eb="115">
      <t>オコナ</t>
    </rPh>
    <rPh sb="116" eb="119">
      <t>シヨウリョウ</t>
    </rPh>
    <rPh sb="119" eb="121">
      <t>シュウニュウ</t>
    </rPh>
    <rPh sb="122" eb="124">
      <t>カクホ</t>
    </rPh>
    <rPh sb="125" eb="126">
      <t>ハカ</t>
    </rPh>
    <rPh sb="130" eb="132">
      <t>サイシュツ</t>
    </rPh>
    <rPh sb="137" eb="142">
      <t>ヒヨウタイコウカ</t>
    </rPh>
    <rPh sb="143" eb="145">
      <t>イシキ</t>
    </rPh>
    <rPh sb="158" eb="160">
      <t>コウエイ</t>
    </rPh>
    <rPh sb="160" eb="162">
      <t>キギョウ</t>
    </rPh>
    <rPh sb="162" eb="164">
      <t>カイケイ</t>
    </rPh>
    <rPh sb="165" eb="167">
      <t>カンテン</t>
    </rPh>
    <rPh sb="169" eb="172">
      <t>コウカテキ</t>
    </rPh>
    <rPh sb="173" eb="175">
      <t>コウシン</t>
    </rPh>
    <rPh sb="179" eb="181">
      <t>ジュウブン</t>
    </rPh>
    <rPh sb="182" eb="184">
      <t>ケントウ</t>
    </rPh>
    <rPh sb="185" eb="186">
      <t>オコナ</t>
    </rPh>
    <phoneticPr fontId="4"/>
  </si>
  <si>
    <t>①収益的収支比率
令和２年度においては豪雨災害よる被災箇所の修繕等により収益的収支比率が大きく減少している。また、有収水量の落ち込みに伴い料金収入は減となっているため、今後も適正な使用料収入の確保及び汚水処理費の削減に努めたい。
④企業債残高対事業規模比率
平成29年度に企業債一般会計負担額の算定方法が見直され、過去数値と比較し大きな変化がみられるが、以降は緩やかに改善している。本村では下水道の整備は終了しており、今後も緩やかな改善傾向が続くことが見込まれる。
⑤経費回収率　⑥汚水処理原価
令和２年度において汚水処理原価が増加したのは豪雨災害による支出増によるもの。
経費回収率、汚水処理原価ともに類似団体平均に劣る数値となっている。数値の悪化に直結すると考えられる維持管理費用の増加や有収水量の減少への対策を講じるとともに、使用料収入の見直しについても検討していきたい。
⑦施設利用率
施設の利用率は前年度に比べ減少しており、人口減少に伴う有収水量の落ち込みが原因と考えられる。大規模な設備更新の予定はないものの、施設の遊休状態や能力過剰のないよう更新計画等への早めの着手を図りたい。
⑧水洗化率
依然として類似団体平均を下回っている状況である。汲取り便槽からの転換が伸び悩んでいるため、広報誌等での啓発活動に注力していく。</t>
    <rPh sb="1" eb="3">
      <t>シュウエキ</t>
    </rPh>
    <rPh sb="3" eb="4">
      <t>テキ</t>
    </rPh>
    <rPh sb="4" eb="6">
      <t>シュウシ</t>
    </rPh>
    <rPh sb="6" eb="8">
      <t>ヒリツ</t>
    </rPh>
    <rPh sb="9" eb="11">
      <t>レイワ</t>
    </rPh>
    <rPh sb="12" eb="14">
      <t>ネンド</t>
    </rPh>
    <rPh sb="19" eb="21">
      <t>ゴウウ</t>
    </rPh>
    <rPh sb="21" eb="23">
      <t>サイガイ</t>
    </rPh>
    <rPh sb="25" eb="27">
      <t>ヒサイ</t>
    </rPh>
    <rPh sb="27" eb="29">
      <t>カショ</t>
    </rPh>
    <rPh sb="30" eb="32">
      <t>シュウゼン</t>
    </rPh>
    <rPh sb="32" eb="33">
      <t>トウ</t>
    </rPh>
    <rPh sb="36" eb="39">
      <t>シュウエキテキ</t>
    </rPh>
    <rPh sb="39" eb="41">
      <t>シュウシ</t>
    </rPh>
    <rPh sb="41" eb="43">
      <t>ヒリツ</t>
    </rPh>
    <rPh sb="44" eb="45">
      <t>オオ</t>
    </rPh>
    <rPh sb="47" eb="49">
      <t>ゲンショウ</t>
    </rPh>
    <rPh sb="57" eb="59">
      <t>ユウシュウ</t>
    </rPh>
    <rPh sb="59" eb="61">
      <t>スイリョウ</t>
    </rPh>
    <rPh sb="62" eb="63">
      <t>オ</t>
    </rPh>
    <rPh sb="64" eb="65">
      <t>コ</t>
    </rPh>
    <rPh sb="67" eb="68">
      <t>トモナ</t>
    </rPh>
    <rPh sb="69" eb="71">
      <t>リョウキン</t>
    </rPh>
    <rPh sb="71" eb="73">
      <t>シュウニュウ</t>
    </rPh>
    <rPh sb="74" eb="75">
      <t>ゲン</t>
    </rPh>
    <rPh sb="84" eb="86">
      <t>コンゴ</t>
    </rPh>
    <rPh sb="109" eb="110">
      <t>ツト</t>
    </rPh>
    <rPh sb="116" eb="118">
      <t>キギョウ</t>
    </rPh>
    <rPh sb="118" eb="119">
      <t>サイ</t>
    </rPh>
    <rPh sb="119" eb="121">
      <t>ザンダカ</t>
    </rPh>
    <rPh sb="121" eb="122">
      <t>タイ</t>
    </rPh>
    <rPh sb="122" eb="124">
      <t>ジギョウ</t>
    </rPh>
    <rPh sb="124" eb="126">
      <t>キボ</t>
    </rPh>
    <rPh sb="126" eb="128">
      <t>ヒリツ</t>
    </rPh>
    <rPh sb="129" eb="131">
      <t>ヘイセイ</t>
    </rPh>
    <rPh sb="133" eb="135">
      <t>ネンド</t>
    </rPh>
    <rPh sb="136" eb="138">
      <t>キギョウ</t>
    </rPh>
    <rPh sb="138" eb="139">
      <t>サイ</t>
    </rPh>
    <rPh sb="139" eb="141">
      <t>イッパン</t>
    </rPh>
    <rPh sb="141" eb="143">
      <t>カイケイ</t>
    </rPh>
    <rPh sb="143" eb="145">
      <t>フタン</t>
    </rPh>
    <rPh sb="145" eb="146">
      <t>ガク</t>
    </rPh>
    <rPh sb="147" eb="149">
      <t>サンテイ</t>
    </rPh>
    <rPh sb="149" eb="151">
      <t>ホウホウ</t>
    </rPh>
    <rPh sb="152" eb="154">
      <t>ミナオ</t>
    </rPh>
    <rPh sb="157" eb="159">
      <t>カコ</t>
    </rPh>
    <rPh sb="159" eb="161">
      <t>スウチ</t>
    </rPh>
    <rPh sb="162" eb="164">
      <t>ヒカク</t>
    </rPh>
    <rPh sb="165" eb="166">
      <t>オオ</t>
    </rPh>
    <rPh sb="168" eb="170">
      <t>ヘンカ</t>
    </rPh>
    <rPh sb="177" eb="179">
      <t>イコウ</t>
    </rPh>
    <rPh sb="180" eb="181">
      <t>ユル</t>
    </rPh>
    <rPh sb="184" eb="186">
      <t>カイゼン</t>
    </rPh>
    <rPh sb="191" eb="193">
      <t>ホンソン</t>
    </rPh>
    <rPh sb="195" eb="198">
      <t>ゲスイドウ</t>
    </rPh>
    <rPh sb="199" eb="201">
      <t>セイビ</t>
    </rPh>
    <rPh sb="202" eb="204">
      <t>シュウリョウ</t>
    </rPh>
    <rPh sb="209" eb="211">
      <t>コンゴ</t>
    </rPh>
    <rPh sb="212" eb="213">
      <t>ユル</t>
    </rPh>
    <rPh sb="216" eb="218">
      <t>カイゼン</t>
    </rPh>
    <rPh sb="218" eb="220">
      <t>ケイコウ</t>
    </rPh>
    <rPh sb="221" eb="222">
      <t>ツヅ</t>
    </rPh>
    <rPh sb="226" eb="228">
      <t>ミコ</t>
    </rPh>
    <rPh sb="234" eb="236">
      <t>ケイヒ</t>
    </rPh>
    <rPh sb="236" eb="238">
      <t>カイシュウ</t>
    </rPh>
    <rPh sb="238" eb="239">
      <t>リツ</t>
    </rPh>
    <rPh sb="241" eb="243">
      <t>オスイ</t>
    </rPh>
    <rPh sb="243" eb="245">
      <t>ショリ</t>
    </rPh>
    <rPh sb="245" eb="247">
      <t>ゲンカ</t>
    </rPh>
    <rPh sb="287" eb="289">
      <t>ケイヒ</t>
    </rPh>
    <rPh sb="289" eb="291">
      <t>カイシュウ</t>
    </rPh>
    <rPh sb="291" eb="292">
      <t>リツ</t>
    </rPh>
    <rPh sb="293" eb="295">
      <t>オスイ</t>
    </rPh>
    <rPh sb="295" eb="297">
      <t>ショリ</t>
    </rPh>
    <rPh sb="297" eb="299">
      <t>ゲンカ</t>
    </rPh>
    <rPh sb="302" eb="304">
      <t>ルイジ</t>
    </rPh>
    <rPh sb="304" eb="306">
      <t>ダンタイ</t>
    </rPh>
    <rPh sb="306" eb="308">
      <t>ヘイキン</t>
    </rPh>
    <rPh sb="309" eb="310">
      <t>オト</t>
    </rPh>
    <rPh sb="311" eb="313">
      <t>スウチ</t>
    </rPh>
    <rPh sb="320" eb="322">
      <t>スウチ</t>
    </rPh>
    <rPh sb="323" eb="325">
      <t>アッカ</t>
    </rPh>
    <rPh sb="326" eb="328">
      <t>チョッケツ</t>
    </rPh>
    <rPh sb="331" eb="332">
      <t>カンガ</t>
    </rPh>
    <rPh sb="336" eb="338">
      <t>イジ</t>
    </rPh>
    <rPh sb="338" eb="340">
      <t>カンリ</t>
    </rPh>
    <rPh sb="340" eb="342">
      <t>ヒヨウ</t>
    </rPh>
    <rPh sb="343" eb="345">
      <t>ゾウカ</t>
    </rPh>
    <rPh sb="346" eb="348">
      <t>ユウシュウ</t>
    </rPh>
    <rPh sb="348" eb="350">
      <t>スイリョウ</t>
    </rPh>
    <rPh sb="351" eb="353">
      <t>ゲンショウ</t>
    </rPh>
    <rPh sb="355" eb="357">
      <t>タイサク</t>
    </rPh>
    <rPh sb="358" eb="359">
      <t>コウ</t>
    </rPh>
    <rPh sb="366" eb="369">
      <t>シヨウリョウ</t>
    </rPh>
    <rPh sb="369" eb="371">
      <t>シュウニュウ</t>
    </rPh>
    <rPh sb="372" eb="374">
      <t>ミナオ</t>
    </rPh>
    <rPh sb="380" eb="382">
      <t>ケントウ</t>
    </rPh>
    <rPh sb="391" eb="393">
      <t>シセツ</t>
    </rPh>
    <rPh sb="393" eb="396">
      <t>リヨウリツ</t>
    </rPh>
    <rPh sb="397" eb="399">
      <t>シセツ</t>
    </rPh>
    <rPh sb="400" eb="402">
      <t>リヨウ</t>
    </rPh>
    <rPh sb="402" eb="403">
      <t>リツ</t>
    </rPh>
    <rPh sb="410" eb="412">
      <t>ゲンショウ</t>
    </rPh>
    <rPh sb="417" eb="419">
      <t>ジンコウ</t>
    </rPh>
    <rPh sb="419" eb="421">
      <t>ゲンショウ</t>
    </rPh>
    <rPh sb="422" eb="423">
      <t>トモナ</t>
    </rPh>
    <rPh sb="424" eb="426">
      <t>ユウシュウ</t>
    </rPh>
    <rPh sb="426" eb="428">
      <t>スイリョウ</t>
    </rPh>
    <rPh sb="429" eb="430">
      <t>オ</t>
    </rPh>
    <rPh sb="431" eb="432">
      <t>コ</t>
    </rPh>
    <rPh sb="434" eb="436">
      <t>ゲンイン</t>
    </rPh>
    <rPh sb="437" eb="438">
      <t>カンガ</t>
    </rPh>
    <rPh sb="443" eb="446">
      <t>ダイキボ</t>
    </rPh>
    <rPh sb="447" eb="449">
      <t>セツビ</t>
    </rPh>
    <rPh sb="449" eb="451">
      <t>コウシン</t>
    </rPh>
    <rPh sb="452" eb="454">
      <t>ヨテイ</t>
    </rPh>
    <rPh sb="461" eb="463">
      <t>シセツ</t>
    </rPh>
    <rPh sb="464" eb="466">
      <t>ユウキュウ</t>
    </rPh>
    <rPh sb="466" eb="468">
      <t>ジョウタイ</t>
    </rPh>
    <rPh sb="469" eb="471">
      <t>ノウリョク</t>
    </rPh>
    <rPh sb="471" eb="473">
      <t>カジョウ</t>
    </rPh>
    <rPh sb="478" eb="480">
      <t>コウシン</t>
    </rPh>
    <rPh sb="480" eb="482">
      <t>ケイカク</t>
    </rPh>
    <rPh sb="482" eb="483">
      <t>トウ</t>
    </rPh>
    <rPh sb="485" eb="486">
      <t>ハヤ</t>
    </rPh>
    <rPh sb="488" eb="490">
      <t>チャクシュ</t>
    </rPh>
    <rPh sb="491" eb="492">
      <t>ハカ</t>
    </rPh>
    <rPh sb="498" eb="500">
      <t>スイセン</t>
    </rPh>
    <rPh sb="500" eb="501">
      <t>カ</t>
    </rPh>
    <rPh sb="501" eb="502">
      <t>リツ</t>
    </rPh>
    <rPh sb="503" eb="505">
      <t>イゼン</t>
    </rPh>
    <rPh sb="508" eb="510">
      <t>ルイジ</t>
    </rPh>
    <rPh sb="510" eb="512">
      <t>ダンタイ</t>
    </rPh>
    <rPh sb="512" eb="514">
      <t>ヘイキン</t>
    </rPh>
    <rPh sb="515" eb="517">
      <t>シタマワ</t>
    </rPh>
    <rPh sb="521" eb="523">
      <t>ジョウキョウ</t>
    </rPh>
    <rPh sb="527" eb="529">
      <t>クミト</t>
    </rPh>
    <rPh sb="530" eb="532">
      <t>ベンソウ</t>
    </rPh>
    <rPh sb="535" eb="537">
      <t>テンカン</t>
    </rPh>
    <rPh sb="538" eb="539">
      <t>ノ</t>
    </rPh>
    <rPh sb="540" eb="541">
      <t>ナヤ</t>
    </rPh>
    <rPh sb="548" eb="551">
      <t>コウホウシ</t>
    </rPh>
    <rPh sb="551" eb="552">
      <t>トウ</t>
    </rPh>
    <rPh sb="554" eb="556">
      <t>ケイハツ</t>
    </rPh>
    <rPh sb="556" eb="558">
      <t>カツドウ</t>
    </rPh>
    <rPh sb="559" eb="561">
      <t>チュウリョク</t>
    </rPh>
    <phoneticPr fontId="4"/>
  </si>
  <si>
    <t>　下水道供用開始から肘折処理区は３６年、清水処理区は１６年が経過しており、２処理区とも経年劣化に伴う設備の修繕件数が増加している。
　こうしたなか、令和４年度には公営企業法の適用に先立つ固定資産台帳整備を進めるところである。　
　今後も点検調査や資料整備により計画的な更新に向けた準備を進めていきたい。</t>
    <rPh sb="1" eb="3">
      <t>ゲスイ</t>
    </rPh>
    <rPh sb="3" eb="4">
      <t>ドウ</t>
    </rPh>
    <rPh sb="4" eb="6">
      <t>キョウヨウ</t>
    </rPh>
    <rPh sb="6" eb="8">
      <t>カイシ</t>
    </rPh>
    <rPh sb="10" eb="11">
      <t>ヒジ</t>
    </rPh>
    <rPh sb="11" eb="12">
      <t>オリ</t>
    </rPh>
    <rPh sb="12" eb="14">
      <t>ショリ</t>
    </rPh>
    <rPh sb="14" eb="15">
      <t>ク</t>
    </rPh>
    <rPh sb="18" eb="19">
      <t>ネン</t>
    </rPh>
    <rPh sb="20" eb="22">
      <t>シミズ</t>
    </rPh>
    <rPh sb="22" eb="24">
      <t>ショリ</t>
    </rPh>
    <rPh sb="24" eb="25">
      <t>ク</t>
    </rPh>
    <rPh sb="28" eb="29">
      <t>ネン</t>
    </rPh>
    <rPh sb="30" eb="32">
      <t>ケイカ</t>
    </rPh>
    <rPh sb="38" eb="40">
      <t>ショリ</t>
    </rPh>
    <rPh sb="40" eb="41">
      <t>ク</t>
    </rPh>
    <rPh sb="43" eb="45">
      <t>ケイネン</t>
    </rPh>
    <rPh sb="45" eb="47">
      <t>レッカ</t>
    </rPh>
    <rPh sb="48" eb="49">
      <t>トモナ</t>
    </rPh>
    <rPh sb="50" eb="52">
      <t>セツビ</t>
    </rPh>
    <rPh sb="53" eb="55">
      <t>シュウゼン</t>
    </rPh>
    <rPh sb="55" eb="57">
      <t>ケンスウ</t>
    </rPh>
    <rPh sb="58" eb="60">
      <t>ゾウカ</t>
    </rPh>
    <rPh sb="74" eb="76">
      <t>レイワ</t>
    </rPh>
    <rPh sb="77" eb="78">
      <t>ネン</t>
    </rPh>
    <rPh sb="78" eb="79">
      <t>ド</t>
    </rPh>
    <rPh sb="81" eb="83">
      <t>コウエイ</t>
    </rPh>
    <rPh sb="83" eb="85">
      <t>キギョウ</t>
    </rPh>
    <rPh sb="85" eb="86">
      <t>ホウ</t>
    </rPh>
    <rPh sb="87" eb="89">
      <t>テキヨウ</t>
    </rPh>
    <rPh sb="90" eb="92">
      <t>サキダ</t>
    </rPh>
    <rPh sb="93" eb="95">
      <t>コテイ</t>
    </rPh>
    <rPh sb="95" eb="97">
      <t>シサン</t>
    </rPh>
    <rPh sb="97" eb="99">
      <t>ダイチョウ</t>
    </rPh>
    <rPh sb="99" eb="101">
      <t>セイビ</t>
    </rPh>
    <rPh sb="102" eb="103">
      <t>スス</t>
    </rPh>
    <rPh sb="115" eb="117">
      <t>コンゴ</t>
    </rPh>
    <rPh sb="118" eb="120">
      <t>テンケン</t>
    </rPh>
    <rPh sb="120" eb="122">
      <t>チョウサ</t>
    </rPh>
    <rPh sb="123" eb="125">
      <t>シリョウ</t>
    </rPh>
    <rPh sb="125" eb="127">
      <t>セイビ</t>
    </rPh>
    <rPh sb="130" eb="133">
      <t>ケイカクテキ</t>
    </rPh>
    <rPh sb="134" eb="136">
      <t>コウシン</t>
    </rPh>
    <rPh sb="137" eb="138">
      <t>ム</t>
    </rPh>
    <rPh sb="140" eb="142">
      <t>ジュンビ</t>
    </rPh>
    <rPh sb="143" eb="144">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</si>
</sst>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CB9-43F1-B4DB-73744E8457D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0.15</c:v>
                </c:pt>
                <c:pt idx="2">
                  <c:v>0.06</c:v>
                </c:pt>
                <c:pt idx="3">
                  <c:v>0.04</c:v>
                </c:pt>
                <c:pt idx="4">
                  <c:v>0.06</c:v>
                </c:pt>
              </c:numCache>
            </c:numRef>
          </c:val>
          <c:smooth val="0"/>
          <c:extLst>
            <c:ext xmlns:c16="http://schemas.microsoft.com/office/drawing/2014/chart" uri="{C3380CC4-5D6E-409C-BE32-E72D297353CC}">
              <c16:uniqueId val="{00000001-BCB9-43F1-B4DB-73744E8457D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71.59</c:v>
                </c:pt>
                <c:pt idx="1">
                  <c:v>71.739999999999995</c:v>
                </c:pt>
                <c:pt idx="2">
                  <c:v>71.739999999999995</c:v>
                </c:pt>
                <c:pt idx="3">
                  <c:v>65.900000000000006</c:v>
                </c:pt>
                <c:pt idx="4">
                  <c:v>63.38</c:v>
                </c:pt>
              </c:numCache>
            </c:numRef>
          </c:val>
          <c:extLst>
            <c:ext xmlns:c16="http://schemas.microsoft.com/office/drawing/2014/chart" uri="{C3380CC4-5D6E-409C-BE32-E72D297353CC}">
              <c16:uniqueId val="{00000000-F433-4862-ABB2-A192D96B604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43.18</c:v>
                </c:pt>
                <c:pt idx="1">
                  <c:v>42.38</c:v>
                </c:pt>
                <c:pt idx="2">
                  <c:v>46.17</c:v>
                </c:pt>
                <c:pt idx="3">
                  <c:v>45.68</c:v>
                </c:pt>
                <c:pt idx="4">
                  <c:v>45.87</c:v>
                </c:pt>
              </c:numCache>
            </c:numRef>
          </c:val>
          <c:smooth val="0"/>
          <c:extLst>
            <c:ext xmlns:c16="http://schemas.microsoft.com/office/drawing/2014/chart" uri="{C3380CC4-5D6E-409C-BE32-E72D297353CC}">
              <c16:uniqueId val="{00000001-F433-4862-ABB2-A192D96B604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80.650000000000006</c:v>
                </c:pt>
                <c:pt idx="1">
                  <c:v>83.1</c:v>
                </c:pt>
                <c:pt idx="2">
                  <c:v>83.67</c:v>
                </c:pt>
                <c:pt idx="3">
                  <c:v>84</c:v>
                </c:pt>
                <c:pt idx="4">
                  <c:v>84.99</c:v>
                </c:pt>
              </c:numCache>
            </c:numRef>
          </c:val>
          <c:extLst>
            <c:ext xmlns:c16="http://schemas.microsoft.com/office/drawing/2014/chart" uri="{C3380CC4-5D6E-409C-BE32-E72D297353CC}">
              <c16:uniqueId val="{00000000-BB24-4B28-9A0C-8B312A31E1E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86.43</c:v>
                </c:pt>
                <c:pt idx="1">
                  <c:v>87.01</c:v>
                </c:pt>
                <c:pt idx="2">
                  <c:v>87.84</c:v>
                </c:pt>
                <c:pt idx="3">
                  <c:v>87.96</c:v>
                </c:pt>
                <c:pt idx="4">
                  <c:v>87.65</c:v>
                </c:pt>
              </c:numCache>
            </c:numRef>
          </c:val>
          <c:smooth val="0"/>
          <c:extLst>
            <c:ext xmlns:c16="http://schemas.microsoft.com/office/drawing/2014/chart" uri="{C3380CC4-5D6E-409C-BE32-E72D297353CC}">
              <c16:uniqueId val="{00000001-BB24-4B28-9A0C-8B312A31E1E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68.900000000000006</c:v>
                </c:pt>
                <c:pt idx="1">
                  <c:v>63.82</c:v>
                </c:pt>
                <c:pt idx="2">
                  <c:v>64.89</c:v>
                </c:pt>
                <c:pt idx="3">
                  <c:v>66.77</c:v>
                </c:pt>
                <c:pt idx="4">
                  <c:v>60.21</c:v>
                </c:pt>
              </c:numCache>
            </c:numRef>
          </c:val>
          <c:extLst>
            <c:ext xmlns:c16="http://schemas.microsoft.com/office/drawing/2014/chart" uri="{C3380CC4-5D6E-409C-BE32-E72D297353CC}">
              <c16:uniqueId val="{00000000-6220-4D10-89D6-6DF75EA725F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20-4D10-89D6-6DF75EA725F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F5F-4E8F-BCD9-5A41D64BE25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F5F-4E8F-BCD9-5A41D64BE25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C7E-4E53-B681-6BF719A79BD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7E-4E53-B681-6BF719A79BD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3BE-45BF-8D7D-46CD4F24903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3BE-45BF-8D7D-46CD4F24903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E8-48EA-9A12-09150DDD64D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E8-48EA-9A12-09150DDD64D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1599.44</c:v>
                </c:pt>
                <c:pt idx="1">
                  <c:v>75.31</c:v>
                </c:pt>
                <c:pt idx="2">
                  <c:v>57.7</c:v>
                </c:pt>
                <c:pt idx="3">
                  <c:v>53.18</c:v>
                </c:pt>
                <c:pt idx="4">
                  <c:v>551.25</c:v>
                </c:pt>
              </c:numCache>
            </c:numRef>
          </c:val>
          <c:extLst>
            <c:ext xmlns:c16="http://schemas.microsoft.com/office/drawing/2014/chart" uri="{C3380CC4-5D6E-409C-BE32-E72D297353CC}">
              <c16:uniqueId val="{00000000-AE43-4207-ADCD-D1E2ADD82BA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1467.94</c:v>
                </c:pt>
                <c:pt idx="1">
                  <c:v>1144.94</c:v>
                </c:pt>
                <c:pt idx="2">
                  <c:v>1252.71</c:v>
                </c:pt>
                <c:pt idx="3">
                  <c:v>1267.3900000000001</c:v>
                </c:pt>
                <c:pt idx="4">
                  <c:v>1268.6300000000001</c:v>
                </c:pt>
              </c:numCache>
            </c:numRef>
          </c:val>
          <c:smooth val="0"/>
          <c:extLst>
            <c:ext xmlns:c16="http://schemas.microsoft.com/office/drawing/2014/chart" uri="{C3380CC4-5D6E-409C-BE32-E72D297353CC}">
              <c16:uniqueId val="{00000001-AE43-4207-ADCD-D1E2ADD82BA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38.03</c:v>
                </c:pt>
                <c:pt idx="1">
                  <c:v>44.61</c:v>
                </c:pt>
                <c:pt idx="2">
                  <c:v>50.78</c:v>
                </c:pt>
                <c:pt idx="3">
                  <c:v>49.18</c:v>
                </c:pt>
                <c:pt idx="4">
                  <c:v>27.68</c:v>
                </c:pt>
              </c:numCache>
            </c:numRef>
          </c:val>
          <c:extLst>
            <c:ext xmlns:c16="http://schemas.microsoft.com/office/drawing/2014/chart" uri="{C3380CC4-5D6E-409C-BE32-E72D297353CC}">
              <c16:uniqueId val="{00000000-A0F3-47CC-AFE5-8CDB275AFAF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83.3</c:v>
                </c:pt>
                <c:pt idx="1">
                  <c:v>88.16</c:v>
                </c:pt>
                <c:pt idx="2">
                  <c:v>87.03</c:v>
                </c:pt>
                <c:pt idx="3">
                  <c:v>84.3</c:v>
                </c:pt>
                <c:pt idx="4">
                  <c:v>82.88</c:v>
                </c:pt>
              </c:numCache>
            </c:numRef>
          </c:val>
          <c:smooth val="0"/>
          <c:extLst>
            <c:ext xmlns:c16="http://schemas.microsoft.com/office/drawing/2014/chart" uri="{C3380CC4-5D6E-409C-BE32-E72D297353CC}">
              <c16:uniqueId val="{00000001-A0F3-47CC-AFE5-8CDB275AFAF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442.01</c:v>
                </c:pt>
                <c:pt idx="1">
                  <c:v>379.94</c:v>
                </c:pt>
                <c:pt idx="2">
                  <c:v>328.87</c:v>
                </c:pt>
                <c:pt idx="3">
                  <c:v>350.18</c:v>
                </c:pt>
                <c:pt idx="4">
                  <c:v>641.69000000000005</c:v>
                </c:pt>
              </c:numCache>
            </c:numRef>
          </c:val>
          <c:extLst>
            <c:ext xmlns:c16="http://schemas.microsoft.com/office/drawing/2014/chart" uri="{C3380CC4-5D6E-409C-BE32-E72D297353CC}">
              <c16:uniqueId val="{00000000-CB3F-481C-9634-A9A4A788A96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184.56</c:v>
                </c:pt>
                <c:pt idx="1">
                  <c:v>173.89</c:v>
                </c:pt>
                <c:pt idx="2">
                  <c:v>177.02</c:v>
                </c:pt>
                <c:pt idx="3">
                  <c:v>185.47</c:v>
                </c:pt>
                <c:pt idx="4">
                  <c:v>187.76</c:v>
                </c:pt>
              </c:numCache>
            </c:numRef>
          </c:val>
          <c:smooth val="0"/>
          <c:extLst>
            <c:ext xmlns:c16="http://schemas.microsoft.com/office/drawing/2014/chart" uri="{C3380CC4-5D6E-409C-BE32-E72D297353CC}">
              <c16:uniqueId val="{00000001-CB3F-481C-9634-A9A4A788A96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25"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大蔵村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D1</v>
      </c>
      <c r="X8" s="72"/>
      <c r="Y8" s="72"/>
      <c r="Z8" s="72"/>
      <c r="AA8" s="72"/>
      <c r="AB8" s="72"/>
      <c r="AC8" s="72"/>
      <c r="AD8" s="73" t="str">
        <f>データ!$M$6</f>
        <v>非設置</v>
      </c>
      <c r="AE8" s="73"/>
      <c r="AF8" s="73"/>
      <c r="AG8" s="73"/>
      <c r="AH8" s="73"/>
      <c r="AI8" s="73"/>
      <c r="AJ8" s="73"/>
      <c r="AK8" s="3"/>
      <c r="AL8" s="69">
        <f>データ!S6</f>
        <v>3107</v>
      </c>
      <c r="AM8" s="69"/>
      <c r="AN8" s="69"/>
      <c r="AO8" s="69"/>
      <c r="AP8" s="69"/>
      <c r="AQ8" s="69"/>
      <c r="AR8" s="69"/>
      <c r="AS8" s="69"/>
      <c r="AT8" s="68">
        <f>データ!T6</f>
        <v>211.63</v>
      </c>
      <c r="AU8" s="68"/>
      <c r="AV8" s="68"/>
      <c r="AW8" s="68"/>
      <c r="AX8" s="68"/>
      <c r="AY8" s="68"/>
      <c r="AZ8" s="68"/>
      <c r="BA8" s="68"/>
      <c r="BB8" s="68">
        <f>データ!U6</f>
        <v>14.68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56.73</v>
      </c>
      <c r="Q10" s="68"/>
      <c r="R10" s="68"/>
      <c r="S10" s="68"/>
      <c r="T10" s="68"/>
      <c r="U10" s="68"/>
      <c r="V10" s="68"/>
      <c r="W10" s="68">
        <f>データ!Q6</f>
        <v>35.83</v>
      </c>
      <c r="X10" s="68"/>
      <c r="Y10" s="68"/>
      <c r="Z10" s="68"/>
      <c r="AA10" s="68"/>
      <c r="AB10" s="68"/>
      <c r="AC10" s="68"/>
      <c r="AD10" s="69">
        <f>データ!R6</f>
        <v>3355</v>
      </c>
      <c r="AE10" s="69"/>
      <c r="AF10" s="69"/>
      <c r="AG10" s="69"/>
      <c r="AH10" s="69"/>
      <c r="AI10" s="69"/>
      <c r="AJ10" s="69"/>
      <c r="AK10" s="2"/>
      <c r="AL10" s="69">
        <f>データ!V6</f>
        <v>1745</v>
      </c>
      <c r="AM10" s="69"/>
      <c r="AN10" s="69"/>
      <c r="AO10" s="69"/>
      <c r="AP10" s="69"/>
      <c r="AQ10" s="69"/>
      <c r="AR10" s="69"/>
      <c r="AS10" s="69"/>
      <c r="AT10" s="68">
        <f>データ!W6</f>
        <v>0.83</v>
      </c>
      <c r="AU10" s="68"/>
      <c r="AV10" s="68"/>
      <c r="AW10" s="68"/>
      <c r="AX10" s="68"/>
      <c r="AY10" s="68"/>
      <c r="AZ10" s="68"/>
      <c r="BA10" s="68"/>
      <c r="BB10" s="68">
        <f>データ!X6</f>
        <v>2102.41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117</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【1,260.21】</v>
      </c>
      <c r="I86" s="26" t="str">
        <f>データ!CA6</f>
        <v>【75.29】</v>
      </c>
      <c r="J86" s="26" t="str">
        <f>データ!CL6</f>
        <v>【215.41】</v>
      </c>
      <c r="K86" s="26" t="str">
        <f>データ!CW6</f>
        <v>【42.90】</v>
      </c>
      <c r="L86" s="26" t="str">
        <f>データ!DH6</f>
        <v>【84.75】</v>
      </c>
      <c r="M86" s="26" t="s">
        <v>44</v>
      </c>
      <c r="N86" s="26" t="s">
        <v>44</v>
      </c>
      <c r="O86" s="26" t="str">
        <f>データ!EO6</f>
        <v>【0.30】</v>
      </c>
    </row>
  </sheetData>
  <sheetProtection algorithmName="SHA-512" hashValue="AZPtQO6XHUWawCMyDqdDX9QUewQ3hSLYCGuXM4N6T9hoiqwiMX6dLybiTCPm66RdKglciR6bQRoGE69e+dLkIg==" saltValue="Obvo3X2mgDPF8NRqhT8m2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60:BJ61"/>
    <mergeCell ref="BL64:BZ65"/>
    <mergeCell ref="BL10:BM10"/>
    <mergeCell ref="BL11:BZ13"/>
    <mergeCell ref="B14:BJ15"/>
    <mergeCell ref="BL14:BZ15"/>
    <mergeCell ref="BL45:BZ46"/>
    <mergeCell ref="BL16:BZ44"/>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63657</v>
      </c>
      <c r="D6" s="33">
        <f t="shared" si="3"/>
        <v>47</v>
      </c>
      <c r="E6" s="33">
        <f t="shared" si="3"/>
        <v>17</v>
      </c>
      <c r="F6" s="33">
        <f t="shared" si="3"/>
        <v>4</v>
      </c>
      <c r="G6" s="33">
        <f t="shared" si="3"/>
        <v>0</v>
      </c>
      <c r="H6" s="33" t="str">
        <f t="shared" si="3"/>
        <v>山形県　大蔵村</v>
      </c>
      <c r="I6" s="33" t="str">
        <f t="shared" si="3"/>
        <v>法非適用</v>
      </c>
      <c r="J6" s="33" t="str">
        <f t="shared" si="3"/>
        <v>下水道事業</v>
      </c>
      <c r="K6" s="33" t="str">
        <f t="shared" si="3"/>
        <v>特定環境保全公共下水道</v>
      </c>
      <c r="L6" s="33" t="str">
        <f t="shared" si="3"/>
        <v>D1</v>
      </c>
      <c r="M6" s="33" t="str">
        <f t="shared" si="3"/>
        <v>非設置</v>
      </c>
      <c r="N6" s="34" t="str">
        <f t="shared" si="3"/>
        <v>-</v>
      </c>
      <c r="O6" s="34" t="str">
        <f t="shared" si="3"/>
        <v>該当数値なし</v>
      </c>
      <c r="P6" s="34">
        <f t="shared" si="3"/>
        <v>56.73</v>
      </c>
      <c r="Q6" s="34">
        <f t="shared" si="3"/>
        <v>35.83</v>
      </c>
      <c r="R6" s="34">
        <f t="shared" si="3"/>
        <v>3355</v>
      </c>
      <c r="S6" s="34">
        <f t="shared" si="3"/>
        <v>3107</v>
      </c>
      <c r="T6" s="34">
        <f t="shared" si="3"/>
        <v>211.63</v>
      </c>
      <c r="U6" s="34">
        <f t="shared" si="3"/>
        <v>14.68</v>
      </c>
      <c r="V6" s="34">
        <f t="shared" si="3"/>
        <v>1745</v>
      </c>
      <c r="W6" s="34">
        <f t="shared" si="3"/>
        <v>0.83</v>
      </c>
      <c r="X6" s="34">
        <f t="shared" si="3"/>
        <v>2102.41</v>
      </c>
      <c r="Y6" s="35">
        <f>IF(Y7="",NA(),Y7)</f>
        <v>68.900000000000006</v>
      </c>
      <c r="Z6" s="35">
        <f t="shared" ref="Z6:AH6" si="4">IF(Z7="",NA(),Z7)</f>
        <v>63.82</v>
      </c>
      <c r="AA6" s="35">
        <f t="shared" si="4"/>
        <v>64.89</v>
      </c>
      <c r="AB6" s="35">
        <f t="shared" si="4"/>
        <v>66.77</v>
      </c>
      <c r="AC6" s="35">
        <f t="shared" si="4"/>
        <v>60.21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1599.44</v>
      </c>
      <c r="BG6" s="35">
        <f t="shared" ref="BG6:BO6" si="7">IF(BG7="",NA(),BG7)</f>
        <v>75.31</v>
      </c>
      <c r="BH6" s="35">
        <f t="shared" si="7"/>
        <v>57.7</v>
      </c>
      <c r="BI6" s="35">
        <f t="shared" si="7"/>
        <v>53.18</v>
      </c>
      <c r="BJ6" s="35">
        <f t="shared" si="7"/>
        <v>551.25</v>
      </c>
      <c r="BK6" s="35">
        <f t="shared" si="7"/>
        <v>1467.94</v>
      </c>
      <c r="BL6" s="35">
        <f t="shared" si="7"/>
        <v>1144.94</v>
      </c>
      <c r="BM6" s="35">
        <f t="shared" si="7"/>
        <v>1252.71</v>
      </c>
      <c r="BN6" s="35">
        <f t="shared" si="7"/>
        <v>1267.3900000000001</v>
      </c>
      <c r="BO6" s="35">
        <f t="shared" si="7"/>
        <v>1268.6300000000001</v>
      </c>
      <c r="BP6" s="34" t="str">
        <f>IF(BP7="","",IF(BP7="-","【-】","【"&amp;SUBSTITUTE(TEXT(BP7,"#,##0.00"),"-","△")&amp;"】"))</f>
        <v>【1,260.21】</v>
      </c>
      <c r="BQ6" s="35">
        <f>IF(BQ7="",NA(),BQ7)</f>
        <v>38.03</v>
      </c>
      <c r="BR6" s="35">
        <f t="shared" ref="BR6:BZ6" si="8">IF(BR7="",NA(),BR7)</f>
        <v>44.61</v>
      </c>
      <c r="BS6" s="35">
        <f t="shared" si="8"/>
        <v>50.78</v>
      </c>
      <c r="BT6" s="35">
        <f t="shared" si="8"/>
        <v>49.18</v>
      </c>
      <c r="BU6" s="35">
        <f t="shared" si="8"/>
        <v>27.68</v>
      </c>
      <c r="BV6" s="35">
        <f t="shared" si="8"/>
        <v>83.3</v>
      </c>
      <c r="BW6" s="35">
        <f t="shared" si="8"/>
        <v>88.16</v>
      </c>
      <c r="BX6" s="35">
        <f t="shared" si="8"/>
        <v>87.03</v>
      </c>
      <c r="BY6" s="35">
        <f t="shared" si="8"/>
        <v>84.3</v>
      </c>
      <c r="BZ6" s="35">
        <f t="shared" si="8"/>
        <v>82.88</v>
      </c>
      <c r="CA6" s="34" t="str">
        <f>IF(CA7="","",IF(CA7="-","【-】","【"&amp;SUBSTITUTE(TEXT(CA7,"#,##0.00"),"-","△")&amp;"】"))</f>
        <v>【75.29】</v>
      </c>
      <c r="CB6" s="35">
        <f>IF(CB7="",NA(),CB7)</f>
        <v>442.01</v>
      </c>
      <c r="CC6" s="35">
        <f t="shared" ref="CC6:CK6" si="9">IF(CC7="",NA(),CC7)</f>
        <v>379.94</v>
      </c>
      <c r="CD6" s="35">
        <f t="shared" si="9"/>
        <v>328.87</v>
      </c>
      <c r="CE6" s="35">
        <f t="shared" si="9"/>
        <v>350.18</v>
      </c>
      <c r="CF6" s="35">
        <f t="shared" si="9"/>
        <v>641.69000000000005</v>
      </c>
      <c r="CG6" s="35">
        <f t="shared" si="9"/>
        <v>184.56</v>
      </c>
      <c r="CH6" s="35">
        <f t="shared" si="9"/>
        <v>173.89</v>
      </c>
      <c r="CI6" s="35">
        <f t="shared" si="9"/>
        <v>177.02</v>
      </c>
      <c r="CJ6" s="35">
        <f t="shared" si="9"/>
        <v>185.47</v>
      </c>
      <c r="CK6" s="35">
        <f t="shared" si="9"/>
        <v>187.76</v>
      </c>
      <c r="CL6" s="34" t="str">
        <f>IF(CL7="","",IF(CL7="-","【-】","【"&amp;SUBSTITUTE(TEXT(CL7,"#,##0.00"),"-","△")&amp;"】"))</f>
        <v>【215.41】</v>
      </c>
      <c r="CM6" s="35">
        <f>IF(CM7="",NA(),CM7)</f>
        <v>71.59</v>
      </c>
      <c r="CN6" s="35">
        <f t="shared" ref="CN6:CV6" si="10">IF(CN7="",NA(),CN7)</f>
        <v>71.739999999999995</v>
      </c>
      <c r="CO6" s="35">
        <f t="shared" si="10"/>
        <v>71.739999999999995</v>
      </c>
      <c r="CP6" s="35">
        <f t="shared" si="10"/>
        <v>65.900000000000006</v>
      </c>
      <c r="CQ6" s="35">
        <f t="shared" si="10"/>
        <v>63.38</v>
      </c>
      <c r="CR6" s="35">
        <f t="shared" si="10"/>
        <v>43.18</v>
      </c>
      <c r="CS6" s="35">
        <f t="shared" si="10"/>
        <v>42.38</v>
      </c>
      <c r="CT6" s="35">
        <f t="shared" si="10"/>
        <v>46.17</v>
      </c>
      <c r="CU6" s="35">
        <f t="shared" si="10"/>
        <v>45.68</v>
      </c>
      <c r="CV6" s="35">
        <f t="shared" si="10"/>
        <v>45.87</v>
      </c>
      <c r="CW6" s="34" t="str">
        <f>IF(CW7="","",IF(CW7="-","【-】","【"&amp;SUBSTITUTE(TEXT(CW7,"#,##0.00"),"-","△")&amp;"】"))</f>
        <v>【42.90】</v>
      </c>
      <c r="CX6" s="35">
        <f>IF(CX7="",NA(),CX7)</f>
        <v>80.650000000000006</v>
      </c>
      <c r="CY6" s="35">
        <f t="shared" ref="CY6:DG6" si="11">IF(CY7="",NA(),CY7)</f>
        <v>83.1</v>
      </c>
      <c r="CZ6" s="35">
        <f t="shared" si="11"/>
        <v>83.67</v>
      </c>
      <c r="DA6" s="35">
        <f t="shared" si="11"/>
        <v>84</v>
      </c>
      <c r="DB6" s="35">
        <f t="shared" si="11"/>
        <v>84.99</v>
      </c>
      <c r="DC6" s="35">
        <f t="shared" si="11"/>
        <v>86.43</v>
      </c>
      <c r="DD6" s="35">
        <f t="shared" si="11"/>
        <v>87.01</v>
      </c>
      <c r="DE6" s="35">
        <f t="shared" si="11"/>
        <v>87.84</v>
      </c>
      <c r="DF6" s="35">
        <f t="shared" si="11"/>
        <v>87.96</v>
      </c>
      <c r="DG6" s="35">
        <f t="shared" si="11"/>
        <v>87.65</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0.15</v>
      </c>
      <c r="EL6" s="35">
        <f t="shared" si="14"/>
        <v>0.06</v>
      </c>
      <c r="EM6" s="35">
        <f t="shared" si="14"/>
        <v>0.04</v>
      </c>
      <c r="EN6" s="35">
        <f t="shared" si="14"/>
        <v>0.06</v>
      </c>
      <c r="EO6" s="34" t="str">
        <f>IF(EO7="","",IF(EO7="-","【-】","【"&amp;SUBSTITUTE(TEXT(EO7,"#,##0.00"),"-","△")&amp;"】"))</f>
        <v>【0.30】</v>
      </c>
    </row>
    <row r="7" spans="1:145" s="36" customFormat="1" x14ac:dyDescent="0.15">
      <c r="A7" s="28"/>
      <c r="B7" s="37">
        <v>2020</v>
      </c>
      <c r="C7" s="37">
        <v>63657</v>
      </c>
      <c r="D7" s="37">
        <v>47</v>
      </c>
      <c r="E7" s="37">
        <v>17</v>
      </c>
      <c r="F7" s="37">
        <v>4</v>
      </c>
      <c r="G7" s="37">
        <v>0</v>
      </c>
      <c r="H7" s="37" t="s">
        <v>98</v>
      </c>
      <c r="I7" s="37" t="s">
        <v>99</v>
      </c>
      <c r="J7" s="37" t="s">
        <v>100</v>
      </c>
      <c r="K7" s="37" t="s">
        <v>101</v>
      </c>
      <c r="L7" s="37" t="s">
        <v>102</v>
      </c>
      <c r="M7" s="37" t="s">
        <v>103</v>
      </c>
      <c r="N7" s="38" t="s">
        <v>104</v>
      </c>
      <c r="O7" s="38" t="s">
        <v>105</v>
      </c>
      <c r="P7" s="38">
        <v>56.73</v>
      </c>
      <c r="Q7" s="38">
        <v>35.83</v>
      </c>
      <c r="R7" s="38">
        <v>3355</v>
      </c>
      <c r="S7" s="38">
        <v>3107</v>
      </c>
      <c r="T7" s="38">
        <v>211.63</v>
      </c>
      <c r="U7" s="38">
        <v>14.68</v>
      </c>
      <c r="V7" s="38">
        <v>1745</v>
      </c>
      <c r="W7" s="38">
        <v>0.83</v>
      </c>
      <c r="X7" s="38">
        <v>2102.41</v>
      </c>
      <c r="Y7" s="38">
        <v>68.900000000000006</v>
      </c>
      <c r="Z7" s="38">
        <v>63.82</v>
      </c>
      <c r="AA7" s="38">
        <v>64.89</v>
      </c>
      <c r="AB7" s="38">
        <v>66.77</v>
      </c>
      <c r="AC7" s="38">
        <v>60.21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1599.44</v>
      </c>
      <c r="BG7" s="38">
        <v>75.31</v>
      </c>
      <c r="BH7" s="38">
        <v>57.7</v>
      </c>
      <c r="BI7" s="38">
        <v>53.18</v>
      </c>
      <c r="BJ7" s="38">
        <v>551.25</v>
      </c>
      <c r="BK7" s="38">
        <v>1467.94</v>
      </c>
      <c r="BL7" s="38">
        <v>1144.94</v>
      </c>
      <c r="BM7" s="38">
        <v>1252.71</v>
      </c>
      <c r="BN7" s="38">
        <v>1267.3900000000001</v>
      </c>
      <c r="BO7" s="38">
        <v>1268.6300000000001</v>
      </c>
      <c r="BP7" s="38">
        <v>1260.21</v>
      </c>
      <c r="BQ7" s="38">
        <v>38.03</v>
      </c>
      <c r="BR7" s="38">
        <v>44.61</v>
      </c>
      <c r="BS7" s="38">
        <v>50.78</v>
      </c>
      <c r="BT7" s="38">
        <v>49.18</v>
      </c>
      <c r="BU7" s="38">
        <v>27.68</v>
      </c>
      <c r="BV7" s="38">
        <v>83.3</v>
      </c>
      <c r="BW7" s="38">
        <v>88.16</v>
      </c>
      <c r="BX7" s="38">
        <v>87.03</v>
      </c>
      <c r="BY7" s="38">
        <v>84.3</v>
      </c>
      <c r="BZ7" s="38">
        <v>82.88</v>
      </c>
      <c r="CA7" s="38">
        <v>75.290000000000006</v>
      </c>
      <c r="CB7" s="38">
        <v>442.01</v>
      </c>
      <c r="CC7" s="38">
        <v>379.94</v>
      </c>
      <c r="CD7" s="38">
        <v>328.87</v>
      </c>
      <c r="CE7" s="38">
        <v>350.18</v>
      </c>
      <c r="CF7" s="38">
        <v>641.69000000000005</v>
      </c>
      <c r="CG7" s="38">
        <v>184.56</v>
      </c>
      <c r="CH7" s="38">
        <v>173.89</v>
      </c>
      <c r="CI7" s="38">
        <v>177.02</v>
      </c>
      <c r="CJ7" s="38">
        <v>185.47</v>
      </c>
      <c r="CK7" s="38">
        <v>187.76</v>
      </c>
      <c r="CL7" s="38">
        <v>215.41</v>
      </c>
      <c r="CM7" s="38">
        <v>71.59</v>
      </c>
      <c r="CN7" s="38">
        <v>71.739999999999995</v>
      </c>
      <c r="CO7" s="38">
        <v>71.739999999999995</v>
      </c>
      <c r="CP7" s="38">
        <v>65.900000000000006</v>
      </c>
      <c r="CQ7" s="38">
        <v>63.38</v>
      </c>
      <c r="CR7" s="38">
        <v>43.18</v>
      </c>
      <c r="CS7" s="38">
        <v>42.38</v>
      </c>
      <c r="CT7" s="38">
        <v>46.17</v>
      </c>
      <c r="CU7" s="38">
        <v>45.68</v>
      </c>
      <c r="CV7" s="38">
        <v>45.87</v>
      </c>
      <c r="CW7" s="38">
        <v>42.9</v>
      </c>
      <c r="CX7" s="38">
        <v>80.650000000000006</v>
      </c>
      <c r="CY7" s="38">
        <v>83.1</v>
      </c>
      <c r="CZ7" s="38">
        <v>83.67</v>
      </c>
      <c r="DA7" s="38">
        <v>84</v>
      </c>
      <c r="DB7" s="38">
        <v>84.99</v>
      </c>
      <c r="DC7" s="38">
        <v>86.43</v>
      </c>
      <c r="DD7" s="38">
        <v>87.01</v>
      </c>
      <c r="DE7" s="38">
        <v>87.84</v>
      </c>
      <c r="DF7" s="38">
        <v>87.96</v>
      </c>
      <c r="DG7" s="38">
        <v>87.65</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0.15</v>
      </c>
      <c r="EL7" s="38">
        <v>0.06</v>
      </c>
      <c r="EM7" s="38">
        <v>0.04</v>
      </c>
      <c r="EN7" s="38">
        <v>0.06</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