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0"/>
  <workbookPr/>
  <mc:AlternateContent xmlns:mc="http://schemas.openxmlformats.org/markup-compatibility/2006">
    <mc:Choice Requires="x15">
      <x15ac:absPath xmlns:x15ac="http://schemas.microsoft.com/office/spreadsheetml/2010/11/ac" url="\\172.28.3.201\共有フォルダ\400_下水道T共有F\02.2　決算統計関係\R02    決算統計\経営比較分析表\02_【経営比較分析表】2020_063827_47_1718\"/>
    </mc:Choice>
  </mc:AlternateContent>
  <xr:revisionPtr revIDLastSave="0" documentId="13_ncr:1_{FFF9B14D-CE32-4F5F-AC96-F99FB83442C5}" xr6:coauthVersionLast="36" xr6:coauthVersionMax="36" xr10:uidLastSave="{00000000-0000-0000-0000-000000000000}"/>
  <workbookProtection workbookAlgorithmName="SHA-512" workbookHashValue="X0PWt2g8e2kR8T2gA1oGoM8orcE2vpFTcNKXLLTEIAwf45/PLz/reywHDuE+BhXJJf9Pc9cP+E6d2okMbFgl0Q==" workbookSaltValue="O+1ttXIT3AtYmy5BybYWug==" workbookSpinCount="100000" lockStructure="1"/>
  <bookViews>
    <workbookView xWindow="0" yWindow="0" windowWidth="28800" windowHeight="1272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AT8" i="4" s="1"/>
  <c r="S6" i="5"/>
  <c r="R6" i="5"/>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E86" i="4"/>
  <c r="BB10" i="4"/>
  <c r="AT10" i="4"/>
  <c r="AL10" i="4"/>
  <c r="AD10" i="4"/>
  <c r="P10" i="4"/>
  <c r="I10" i="4"/>
  <c r="AL8" i="4"/>
  <c r="P8" i="4"/>
  <c r="I8" i="4"/>
</calcChain>
</file>

<file path=xl/sharedStrings.xml><?xml version="1.0" encoding="utf-8"?>
<sst xmlns="http://schemas.openxmlformats.org/spreadsheetml/2006/main" count="241" uniqueCount="119">
  <si>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</si>
  <si>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</si>
  <si>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</si>
  <si>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</si>
  <si>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</si>
  <si>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</si>
  <si>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</si>
  <si>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</si>
  <si>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</si>
  <si>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</si>
  <si>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</si>
  <si>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</si>
  <si>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</si>
  <si>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</si>
  <si>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</si>
  <si>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</si>
  <si>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</si>
  <si>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</si>
  <si>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</si>
  <si>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</si>
  <si>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</si>
  <si>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</si>
  <si>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</si>
  <si>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</si>
  <si>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</si>
  <si>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</si>
  <si>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</si>
  <si>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</si>
  <si>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</si>
  <si>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</si>
  <si>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</si>
  <si>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</si>
  <si>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</si>
  <si>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</si>
  <si>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</si>
  <si>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</si>
  <si>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</si>
  <si>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</si>
  <si>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</si>
  <si>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</si>
  <si>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</si>
  <si>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</si>
  <si>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</si>
  <si>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</si>
  <si>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</si>
  <si>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</si>
  <si>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</si>
  <si>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</si>
  <si>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</si>
  <si>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</si>
  <si>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</si>
  <si>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</si>
  <si>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</si>
  <si>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</si>
  <si>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</si>
  <si>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</si>
  <si>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</si>
  <si>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</si>
  <si>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</si>
  <si>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</si>
  <si>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</si>
  <si>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</si>
  <si>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</si>
  <si>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</si>
  <si>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</si>
  <si>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</si>
  <si>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</si>
  <si>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</si>
  <si>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</si>
  <si>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</si>
  <si>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</si>
  <si>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</si>
  <si>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</si>
  <si>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</si>
  <si>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</si>
  <si>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</si>
  <si>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</si>
  <si>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</si>
  <si>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</si>
  <si>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</si>
  <si>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</si>
  <si>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</si>
  <si>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</si>
  <si>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</si>
  <si>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</si>
  <si>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</si>
  <si>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</si>
  <si>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</si>
  <si>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</si>
  <si>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</si>
  <si>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</si>
  <si>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</si>
  <si>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</si>
  <si>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</si>
  <si>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</si>
  <si>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</si>
  <si>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</si>
  <si>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</si>
  <si>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川西町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</si>
  <si>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</si>
  <si>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</si>
  <si>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</si>
  <si>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</si>
  <si>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</si>
  <si>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</si>
  <si>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</si>
  <si>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</si>
  <si>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</si>
  <si>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</si>
  <si>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</si>
  <si>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</si>
  <si>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</si>
  <si>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</si>
  <si>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</si>
  <si>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</si>
  <si>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</si>
  <si>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管渠については、現段階では整備がほぼ完了しているが、建設から２０年を経過したものがあるため、今後、耐用年数を見据え更新計画を策定していく。</t>
    <rPh sb="9" eb="12">
      <t>ゲンダンカイ</t>
    </rPh>
    <rPh sb="14" eb="16">
      <t>セイビ</t>
    </rPh>
    <rPh sb="19" eb="21">
      <t>カンリョウ</t>
    </rPh>
    <phoneticPr fontId="4"/>
  </si>
  <si>
    <t>　厳しい経営状況であるため、下水道使用料の改定も視野に入れ、維持管理費の削減、接続世帯の更なる増加及び収納体制の強化による滞納額の減少に努め、下水道経営の安定化を図る。</t>
    <phoneticPr fontId="4"/>
  </si>
  <si>
    <t xml:space="preserve"> 水洗化率については、平成29年度に下水道区域を見直し、未接続世帯が公共下水道区域へ異動したことにより向上したものの、平成７年度から平成２２年度までの長期に渡り順次整備を行ってきたことから、既に合併処理浄化槽を設置している家庭が多く、水洗化率は未だに71.74％と平均値よりも低い状況にある。
　企業債残高対事業規模比率については、一般会計負担額が地方債現在高とほぼ同等となっているため、前年度に引き続き低い水準となっている。
　起債残高の減少に伴い起債償還額は減少している。また、汚水処理費の抑制等を図り、収益的収支比率の改善に努めているものの昨年度を下回る結果となった。今後、更なる健全化及び効率化に努め改善を図る。
　受益者分担金の未納金については、年々改善傾向にあるが、下水道使用料の未納金は課題となっているため、税務会計課収納担当と連携を密にし、滞納額の減少に努めている。
　平成２１年６月分より平均１２．９％の料金改定を行い、汚水処理原価は平均値を下回っている。しかしながら、料金収入だけでは費用を賄うことができず、一般会計に頼らざるを得ない状況である。
　令和６年度から公営企業会計への移行が予定されており、さらなる経営の健全性及び効率性を追求していく。</t>
    <rPh sb="134" eb="135">
      <t>アタイ</t>
    </rPh>
    <rPh sb="223" eb="224">
      <t>トモナ</t>
    </rPh>
    <rPh sb="225" eb="227">
      <t>キサイ</t>
    </rPh>
    <rPh sb="227" eb="229">
      <t>ショウカン</t>
    </rPh>
    <rPh sb="229" eb="230">
      <t>ガク</t>
    </rPh>
    <rPh sb="231" eb="233">
      <t>ゲンショウ</t>
    </rPh>
    <rPh sb="249" eb="250">
      <t>トウ</t>
    </rPh>
    <rPh sb="251" eb="252">
      <t>ハカ</t>
    </rPh>
    <rPh sb="262" eb="264">
      <t>カイゼン</t>
    </rPh>
    <rPh sb="265" eb="266">
      <t>ツト</t>
    </rPh>
    <rPh sb="273" eb="276">
      <t>サクネンド</t>
    </rPh>
    <rPh sb="277" eb="279">
      <t>シタマワ</t>
    </rPh>
    <rPh sb="280" eb="282">
      <t>ケッカ</t>
    </rPh>
    <rPh sb="293" eb="296">
      <t>ケンゼンカ</t>
    </rPh>
    <rPh sb="296" eb="297">
      <t>オヨ</t>
    </rPh>
    <rPh sb="298" eb="301">
      <t>コウリツカ</t>
    </rPh>
    <rPh sb="302" eb="303">
      <t>ツト</t>
    </rPh>
    <rPh sb="366" eb="368">
      <t>シュウノウ</t>
    </rPh>
    <rPh sb="368" eb="370">
      <t>タントウ</t>
    </rPh>
    <rPh sb="419" eb="421">
      <t>オスイ</t>
    </rPh>
    <rPh sb="421" eb="423">
      <t>ショリ</t>
    </rPh>
    <rPh sb="423" eb="425">
      <t>ゲンカ</t>
    </rPh>
    <rPh sb="426" eb="429">
      <t>ヘイキンチ</t>
    </rPh>
    <rPh sb="430" eb="432">
      <t>シタマワ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</si>
</sst>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F03-48B5-9C4A-5DF4B608416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0.39</c:v>
                </c:pt>
              </c:numCache>
            </c:numRef>
          </c:val>
          <c:smooth val="0"/>
          <c:extLst>
            <c:ext xmlns:c16="http://schemas.microsoft.com/office/drawing/2014/chart" uri="{C3380CC4-5D6E-409C-BE32-E72D297353CC}">
              <c16:uniqueId val="{00000001-8F03-48B5-9C4A-5DF4B608416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49F-4196-A11F-618EEF866AD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42.4</c:v>
                </c:pt>
              </c:numCache>
            </c:numRef>
          </c:val>
          <c:smooth val="0"/>
          <c:extLst>
            <c:ext xmlns:c16="http://schemas.microsoft.com/office/drawing/2014/chart" uri="{C3380CC4-5D6E-409C-BE32-E72D297353CC}">
              <c16:uniqueId val="{00000001-F49F-4196-A11F-618EEF866AD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63.11</c:v>
                </c:pt>
                <c:pt idx="1">
                  <c:v>67.06</c:v>
                </c:pt>
                <c:pt idx="2">
                  <c:v>69.91</c:v>
                </c:pt>
                <c:pt idx="3">
                  <c:v>70.97</c:v>
                </c:pt>
                <c:pt idx="4">
                  <c:v>71.739999999999995</c:v>
                </c:pt>
              </c:numCache>
            </c:numRef>
          </c:val>
          <c:extLst>
            <c:ext xmlns:c16="http://schemas.microsoft.com/office/drawing/2014/chart" uri="{C3380CC4-5D6E-409C-BE32-E72D297353CC}">
              <c16:uniqueId val="{00000000-2272-47F9-A299-65FD147F370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84.19</c:v>
                </c:pt>
              </c:numCache>
            </c:numRef>
          </c:val>
          <c:smooth val="0"/>
          <c:extLst>
            <c:ext xmlns:c16="http://schemas.microsoft.com/office/drawing/2014/chart" uri="{C3380CC4-5D6E-409C-BE32-E72D297353CC}">
              <c16:uniqueId val="{00000001-2272-47F9-A299-65FD147F370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85.6</c:v>
                </c:pt>
                <c:pt idx="1">
                  <c:v>80.2</c:v>
                </c:pt>
                <c:pt idx="2">
                  <c:v>81.96</c:v>
                </c:pt>
                <c:pt idx="3">
                  <c:v>80.55</c:v>
                </c:pt>
                <c:pt idx="4">
                  <c:v>78.42</c:v>
                </c:pt>
              </c:numCache>
            </c:numRef>
          </c:val>
          <c:extLst>
            <c:ext xmlns:c16="http://schemas.microsoft.com/office/drawing/2014/chart" uri="{C3380CC4-5D6E-409C-BE32-E72D297353CC}">
              <c16:uniqueId val="{00000000-D4B7-4D70-BCB1-36258E9D6B5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4B7-4D70-BCB1-36258E9D6B5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51D-4C14-A59E-5BF6925BA77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51D-4C14-A59E-5BF6925BA77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306-4A08-8A78-9A22B83A2DA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306-4A08-8A78-9A22B83A2DA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387-41BC-BDDA-F89ED3B2CB4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387-41BC-BDDA-F89ED3B2CB4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8D4-4056-9D9E-A8DCE0A6023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8D4-4056-9D9E-A8DCE0A6023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10.47</c:v>
                </c:pt>
                <c:pt idx="1">
                  <c:v>600.08000000000004</c:v>
                </c:pt>
                <c:pt idx="2">
                  <c:v>14395.62</c:v>
                </c:pt>
                <c:pt idx="3" formatCode="#,##0.00;&quot;△&quot;#,##0.00">
                  <c:v>0</c:v>
                </c:pt>
                <c:pt idx="4">
                  <c:v>391.75</c:v>
                </c:pt>
              </c:numCache>
            </c:numRef>
          </c:val>
          <c:extLst>
            <c:ext xmlns:c16="http://schemas.microsoft.com/office/drawing/2014/chart" uri="{C3380CC4-5D6E-409C-BE32-E72D297353CC}">
              <c16:uniqueId val="{00000000-9A2C-477A-97BE-9016D963F50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1258.43</c:v>
                </c:pt>
              </c:numCache>
            </c:numRef>
          </c:val>
          <c:smooth val="0"/>
          <c:extLst>
            <c:ext xmlns:c16="http://schemas.microsoft.com/office/drawing/2014/chart" uri="{C3380CC4-5D6E-409C-BE32-E72D297353CC}">
              <c16:uniqueId val="{00000001-9A2C-477A-97BE-9016D963F50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99.07</c:v>
                </c:pt>
                <c:pt idx="1">
                  <c:v>100</c:v>
                </c:pt>
                <c:pt idx="2">
                  <c:v>99.71</c:v>
                </c:pt>
                <c:pt idx="3">
                  <c:v>121.32</c:v>
                </c:pt>
                <c:pt idx="4">
                  <c:v>100</c:v>
                </c:pt>
              </c:numCache>
            </c:numRef>
          </c:val>
          <c:extLst>
            <c:ext xmlns:c16="http://schemas.microsoft.com/office/drawing/2014/chart" uri="{C3380CC4-5D6E-409C-BE32-E72D297353CC}">
              <c16:uniqueId val="{00000000-7E04-45EE-ADF9-1CBDA4D7B66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73.36</c:v>
                </c:pt>
              </c:numCache>
            </c:numRef>
          </c:val>
          <c:smooth val="0"/>
          <c:extLst>
            <c:ext xmlns:c16="http://schemas.microsoft.com/office/drawing/2014/chart" uri="{C3380CC4-5D6E-409C-BE32-E72D297353CC}">
              <c16:uniqueId val="{00000001-7E04-45EE-ADF9-1CBDA4D7B66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184.44</c:v>
                </c:pt>
                <c:pt idx="1">
                  <c:v>197.78</c:v>
                </c:pt>
                <c:pt idx="2">
                  <c:v>201.44</c:v>
                </c:pt>
                <c:pt idx="3">
                  <c:v>163.37</c:v>
                </c:pt>
                <c:pt idx="4">
                  <c:v>201.42</c:v>
                </c:pt>
              </c:numCache>
            </c:numRef>
          </c:val>
          <c:extLst>
            <c:ext xmlns:c16="http://schemas.microsoft.com/office/drawing/2014/chart" uri="{C3380CC4-5D6E-409C-BE32-E72D297353CC}">
              <c16:uniqueId val="{00000000-395A-44F6-9D5A-592852F1182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224.88</c:v>
                </c:pt>
              </c:numCache>
            </c:numRef>
          </c:val>
          <c:smooth val="0"/>
          <c:extLst>
            <c:ext xmlns:c16="http://schemas.microsoft.com/office/drawing/2014/chart" uri="{C3380CC4-5D6E-409C-BE32-E72D297353CC}">
              <c16:uniqueId val="{00000001-395A-44F6-9D5A-592852F1182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Q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川西町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14707</v>
      </c>
      <c r="AM8" s="51"/>
      <c r="AN8" s="51"/>
      <c r="AO8" s="51"/>
      <c r="AP8" s="51"/>
      <c r="AQ8" s="51"/>
      <c r="AR8" s="51"/>
      <c r="AS8" s="51"/>
      <c r="AT8" s="46">
        <f>データ!T6</f>
        <v>166.6</v>
      </c>
      <c r="AU8" s="46"/>
      <c r="AV8" s="46"/>
      <c r="AW8" s="46"/>
      <c r="AX8" s="46"/>
      <c r="AY8" s="46"/>
      <c r="AZ8" s="46"/>
      <c r="BA8" s="46"/>
      <c r="BB8" s="46">
        <f>データ!U6</f>
        <v>88.28</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3.84</v>
      </c>
      <c r="Q10" s="46"/>
      <c r="R10" s="46"/>
      <c r="S10" s="46"/>
      <c r="T10" s="46"/>
      <c r="U10" s="46"/>
      <c r="V10" s="46"/>
      <c r="W10" s="46">
        <f>データ!Q6</f>
        <v>81.400000000000006</v>
      </c>
      <c r="X10" s="46"/>
      <c r="Y10" s="46"/>
      <c r="Z10" s="46"/>
      <c r="AA10" s="46"/>
      <c r="AB10" s="46"/>
      <c r="AC10" s="46"/>
      <c r="AD10" s="51">
        <f>データ!R6</f>
        <v>3850</v>
      </c>
      <c r="AE10" s="51"/>
      <c r="AF10" s="51"/>
      <c r="AG10" s="51"/>
      <c r="AH10" s="51"/>
      <c r="AI10" s="51"/>
      <c r="AJ10" s="51"/>
      <c r="AK10" s="2"/>
      <c r="AL10" s="51">
        <f>データ!V6</f>
        <v>559</v>
      </c>
      <c r="AM10" s="51"/>
      <c r="AN10" s="51"/>
      <c r="AO10" s="51"/>
      <c r="AP10" s="51"/>
      <c r="AQ10" s="51"/>
      <c r="AR10" s="51"/>
      <c r="AS10" s="51"/>
      <c r="AT10" s="46">
        <f>データ!W6</f>
        <v>0.56999999999999995</v>
      </c>
      <c r="AU10" s="46"/>
      <c r="AV10" s="46"/>
      <c r="AW10" s="46"/>
      <c r="AX10" s="46"/>
      <c r="AY10" s="46"/>
      <c r="AZ10" s="46"/>
      <c r="BA10" s="46"/>
      <c r="BB10" s="46">
        <f>データ!X6</f>
        <v>980.7</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【1,260.21】</v>
      </c>
      <c r="I86" s="26" t="str">
        <f>データ!CA6</f>
        <v>【75.29】</v>
      </c>
      <c r="J86" s="26" t="str">
        <f>データ!CL6</f>
        <v>【215.41】</v>
      </c>
      <c r="K86" s="26" t="str">
        <f>データ!CW6</f>
        <v>【42.90】</v>
      </c>
      <c r="L86" s="26" t="str">
        <f>データ!DH6</f>
        <v>【84.75】</v>
      </c>
      <c r="M86" s="26" t="s">
        <v>43</v>
      </c>
      <c r="N86" s="26" t="s">
        <v>44</v>
      </c>
      <c r="O86" s="26" t="str">
        <f>データ!EO6</f>
        <v>【0.30】</v>
      </c>
    </row>
  </sheetData>
  <sheetProtection algorithmName="SHA-512" hashValue="iAXPEMEw+5Tm+vuyTzfMOs90yd6QP5PcTWgUcPKZ7OIOKkOnUboVUhTAsenbK0wNjc3tLNLjGnE9Sixrw4Woow==" saltValue="+ytDRh0vE5vfDxCdTcFCA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63827</v>
      </c>
      <c r="D6" s="33">
        <f t="shared" si="3"/>
        <v>47</v>
      </c>
      <c r="E6" s="33">
        <f t="shared" si="3"/>
        <v>17</v>
      </c>
      <c r="F6" s="33">
        <f t="shared" si="3"/>
        <v>4</v>
      </c>
      <c r="G6" s="33">
        <f t="shared" si="3"/>
        <v>0</v>
      </c>
      <c r="H6" s="33" t="str">
        <f t="shared" si="3"/>
        <v>山形県　川西町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3.84</v>
      </c>
      <c r="Q6" s="34">
        <f t="shared" si="3"/>
        <v>81.400000000000006</v>
      </c>
      <c r="R6" s="34">
        <f t="shared" si="3"/>
        <v>3850</v>
      </c>
      <c r="S6" s="34">
        <f t="shared" si="3"/>
        <v>14707</v>
      </c>
      <c r="T6" s="34">
        <f t="shared" si="3"/>
        <v>166.6</v>
      </c>
      <c r="U6" s="34">
        <f t="shared" si="3"/>
        <v>88.28</v>
      </c>
      <c r="V6" s="34">
        <f t="shared" si="3"/>
        <v>559</v>
      </c>
      <c r="W6" s="34">
        <f t="shared" si="3"/>
        <v>0.56999999999999995</v>
      </c>
      <c r="X6" s="34">
        <f t="shared" si="3"/>
        <v>980.7</v>
      </c>
      <c r="Y6" s="35">
        <f>IF(Y7="",NA(),Y7)</f>
        <v>85.6</v>
      </c>
      <c r="Z6" s="35">
        <f t="shared" ref="Z6:AH6" si="4">IF(Z7="",NA(),Z7)</f>
        <v>80.2</v>
      </c>
      <c r="AA6" s="35">
        <f t="shared" si="4"/>
        <v>81.96</v>
      </c>
      <c r="AB6" s="35">
        <f t="shared" si="4"/>
        <v>80.55</v>
      </c>
      <c r="AC6" s="35">
        <f t="shared" si="4"/>
        <v>78.42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10.47</v>
      </c>
      <c r="BG6" s="35">
        <f t="shared" ref="BG6:BO6" si="7">IF(BG7="",NA(),BG7)</f>
        <v>600.08000000000004</v>
      </c>
      <c r="BH6" s="35">
        <f t="shared" si="7"/>
        <v>14395.62</v>
      </c>
      <c r="BI6" s="34">
        <f t="shared" si="7"/>
        <v>0</v>
      </c>
      <c r="BJ6" s="35">
        <f t="shared" si="7"/>
        <v>391.75</v>
      </c>
      <c r="BK6" s="35">
        <f t="shared" si="7"/>
        <v>1298.9100000000001</v>
      </c>
      <c r="BL6" s="35">
        <f t="shared" si="7"/>
        <v>1243.71</v>
      </c>
      <c r="BM6" s="35">
        <f t="shared" si="7"/>
        <v>1194.1500000000001</v>
      </c>
      <c r="BN6" s="35">
        <f t="shared" si="7"/>
        <v>1206.79</v>
      </c>
      <c r="BO6" s="35">
        <f t="shared" si="7"/>
        <v>1258.43</v>
      </c>
      <c r="BP6" s="34" t="str">
        <f>IF(BP7="","",IF(BP7="-","【-】","【"&amp;SUBSTITUTE(TEXT(BP7,"#,##0.00"),"-","△")&amp;"】"))</f>
        <v>【1,260.21】</v>
      </c>
      <c r="BQ6" s="35">
        <f>IF(BQ7="",NA(),BQ7)</f>
        <v>99.07</v>
      </c>
      <c r="BR6" s="35">
        <f t="shared" ref="BR6:BZ6" si="8">IF(BR7="",NA(),BR7)</f>
        <v>100</v>
      </c>
      <c r="BS6" s="35">
        <f t="shared" si="8"/>
        <v>99.71</v>
      </c>
      <c r="BT6" s="35">
        <f t="shared" si="8"/>
        <v>121.32</v>
      </c>
      <c r="BU6" s="35">
        <f t="shared" si="8"/>
        <v>100</v>
      </c>
      <c r="BV6" s="35">
        <f t="shared" si="8"/>
        <v>69.87</v>
      </c>
      <c r="BW6" s="35">
        <f t="shared" si="8"/>
        <v>74.3</v>
      </c>
      <c r="BX6" s="35">
        <f t="shared" si="8"/>
        <v>72.260000000000005</v>
      </c>
      <c r="BY6" s="35">
        <f t="shared" si="8"/>
        <v>71.84</v>
      </c>
      <c r="BZ6" s="35">
        <f t="shared" si="8"/>
        <v>73.36</v>
      </c>
      <c r="CA6" s="34" t="str">
        <f>IF(CA7="","",IF(CA7="-","【-】","【"&amp;SUBSTITUTE(TEXT(CA7,"#,##0.00"),"-","△")&amp;"】"))</f>
        <v>【75.29】</v>
      </c>
      <c r="CB6" s="35">
        <f>IF(CB7="",NA(),CB7)</f>
        <v>184.44</v>
      </c>
      <c r="CC6" s="35">
        <f t="shared" ref="CC6:CK6" si="9">IF(CC7="",NA(),CC7)</f>
        <v>197.78</v>
      </c>
      <c r="CD6" s="35">
        <f t="shared" si="9"/>
        <v>201.44</v>
      </c>
      <c r="CE6" s="35">
        <f t="shared" si="9"/>
        <v>163.37</v>
      </c>
      <c r="CF6" s="35">
        <f t="shared" si="9"/>
        <v>201.42</v>
      </c>
      <c r="CG6" s="35">
        <f t="shared" si="9"/>
        <v>234.96</v>
      </c>
      <c r="CH6" s="35">
        <f t="shared" si="9"/>
        <v>221.81</v>
      </c>
      <c r="CI6" s="35">
        <f t="shared" si="9"/>
        <v>230.02</v>
      </c>
      <c r="CJ6" s="35">
        <f t="shared" si="9"/>
        <v>228.47</v>
      </c>
      <c r="CK6" s="35">
        <f t="shared" si="9"/>
        <v>224.88</v>
      </c>
      <c r="CL6" s="34" t="str">
        <f>IF(CL7="","",IF(CL7="-","【-】","【"&amp;SUBSTITUTE(TEXT(CL7,"#,##0.00"),"-","△")&amp;"】"))</f>
        <v>【215.41】</v>
      </c>
      <c r="CM6" s="35" t="str">
        <f>IF(CM7="",NA(),CM7)</f>
        <v>-</v>
      </c>
      <c r="CN6" s="35" t="str">
        <f t="shared" ref="CN6:CV6" si="10">IF(CN7="",NA(),CN7)</f>
        <v>-</v>
      </c>
      <c r="CO6" s="35" t="str">
        <f t="shared" si="10"/>
        <v>-</v>
      </c>
      <c r="CP6" s="35" t="str">
        <f t="shared" si="10"/>
        <v>-</v>
      </c>
      <c r="CQ6" s="35" t="str">
        <f t="shared" si="10"/>
        <v>-</v>
      </c>
      <c r="CR6" s="35">
        <f t="shared" si="10"/>
        <v>42.9</v>
      </c>
      <c r="CS6" s="35">
        <f t="shared" si="10"/>
        <v>43.36</v>
      </c>
      <c r="CT6" s="35">
        <f t="shared" si="10"/>
        <v>42.56</v>
      </c>
      <c r="CU6" s="35">
        <f t="shared" si="10"/>
        <v>42.47</v>
      </c>
      <c r="CV6" s="35">
        <f t="shared" si="10"/>
        <v>42.4</v>
      </c>
      <c r="CW6" s="34" t="str">
        <f>IF(CW7="","",IF(CW7="-","【-】","【"&amp;SUBSTITUTE(TEXT(CW7,"#,##0.00"),"-","△")&amp;"】"))</f>
        <v>【42.90】</v>
      </c>
      <c r="CX6" s="35">
        <f>IF(CX7="",NA(),CX7)</f>
        <v>63.11</v>
      </c>
      <c r="CY6" s="35">
        <f t="shared" ref="CY6:DG6" si="11">IF(CY7="",NA(),CY7)</f>
        <v>67.06</v>
      </c>
      <c r="CZ6" s="35">
        <f t="shared" si="11"/>
        <v>69.91</v>
      </c>
      <c r="DA6" s="35">
        <f t="shared" si="11"/>
        <v>70.97</v>
      </c>
      <c r="DB6" s="35">
        <f t="shared" si="11"/>
        <v>71.739999999999995</v>
      </c>
      <c r="DC6" s="35">
        <f t="shared" si="11"/>
        <v>83.5</v>
      </c>
      <c r="DD6" s="35">
        <f t="shared" si="11"/>
        <v>83.06</v>
      </c>
      <c r="DE6" s="35">
        <f t="shared" si="11"/>
        <v>83.32</v>
      </c>
      <c r="DF6" s="35">
        <f t="shared" si="11"/>
        <v>83.75</v>
      </c>
      <c r="DG6" s="35">
        <f t="shared" si="11"/>
        <v>84.19</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0.09</v>
      </c>
      <c r="EK6" s="35">
        <f t="shared" si="14"/>
        <v>0.09</v>
      </c>
      <c r="EL6" s="35">
        <f t="shared" si="14"/>
        <v>0.13</v>
      </c>
      <c r="EM6" s="35">
        <f t="shared" si="14"/>
        <v>0.36</v>
      </c>
      <c r="EN6" s="35">
        <f t="shared" si="14"/>
        <v>0.39</v>
      </c>
      <c r="EO6" s="34" t="str">
        <f>IF(EO7="","",IF(EO7="-","【-】","【"&amp;SUBSTITUTE(TEXT(EO7,"#,##0.00"),"-","△")&amp;"】"))</f>
        <v>【0.30】</v>
      </c>
    </row>
    <row r="7" spans="1:145" s="36" customFormat="1" x14ac:dyDescent="0.15">
      <c r="A7" s="28"/>
      <c r="B7" s="37">
        <v>2020</v>
      </c>
      <c r="C7" s="37">
        <v>63827</v>
      </c>
      <c r="D7" s="37">
        <v>47</v>
      </c>
      <c r="E7" s="37">
        <v>17</v>
      </c>
      <c r="F7" s="37">
        <v>4</v>
      </c>
      <c r="G7" s="37">
        <v>0</v>
      </c>
      <c r="H7" s="37" t="s">
        <v>98</v>
      </c>
      <c r="I7" s="37" t="s">
        <v>99</v>
      </c>
      <c r="J7" s="37" t="s">
        <v>100</v>
      </c>
      <c r="K7" s="37" t="s">
        <v>101</v>
      </c>
      <c r="L7" s="37" t="s">
        <v>102</v>
      </c>
      <c r="M7" s="37" t="s">
        <v>103</v>
      </c>
      <c r="N7" s="38" t="s">
        <v>104</v>
      </c>
      <c r="O7" s="38" t="s">
        <v>105</v>
      </c>
      <c r="P7" s="38">
        <v>3.84</v>
      </c>
      <c r="Q7" s="38">
        <v>81.400000000000006</v>
      </c>
      <c r="R7" s="38">
        <v>3850</v>
      </c>
      <c r="S7" s="38">
        <v>14707</v>
      </c>
      <c r="T7" s="38">
        <v>166.6</v>
      </c>
      <c r="U7" s="38">
        <v>88.28</v>
      </c>
      <c r="V7" s="38">
        <v>559</v>
      </c>
      <c r="W7" s="38">
        <v>0.56999999999999995</v>
      </c>
      <c r="X7" s="38">
        <v>980.7</v>
      </c>
      <c r="Y7" s="38">
        <v>85.6</v>
      </c>
      <c r="Z7" s="38">
        <v>80.2</v>
      </c>
      <c r="AA7" s="38">
        <v>81.96</v>
      </c>
      <c r="AB7" s="38">
        <v>80.55</v>
      </c>
      <c r="AC7" s="38">
        <v>78.42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10.47</v>
      </c>
      <c r="BG7" s="38">
        <v>600.08000000000004</v>
      </c>
      <c r="BH7" s="38">
        <v>14395.62</v>
      </c>
      <c r="BI7" s="38">
        <v>0</v>
      </c>
      <c r="BJ7" s="38">
        <v>391.75</v>
      </c>
      <c r="BK7" s="38">
        <v>1298.9100000000001</v>
      </c>
      <c r="BL7" s="38">
        <v>1243.71</v>
      </c>
      <c r="BM7" s="38">
        <v>1194.1500000000001</v>
      </c>
      <c r="BN7" s="38">
        <v>1206.79</v>
      </c>
      <c r="BO7" s="38">
        <v>1258.43</v>
      </c>
      <c r="BP7" s="38">
        <v>1260.21</v>
      </c>
      <c r="BQ7" s="38">
        <v>99.07</v>
      </c>
      <c r="BR7" s="38">
        <v>100</v>
      </c>
      <c r="BS7" s="38">
        <v>99.71</v>
      </c>
      <c r="BT7" s="38">
        <v>121.32</v>
      </c>
      <c r="BU7" s="38">
        <v>100</v>
      </c>
      <c r="BV7" s="38">
        <v>69.87</v>
      </c>
      <c r="BW7" s="38">
        <v>74.3</v>
      </c>
      <c r="BX7" s="38">
        <v>72.260000000000005</v>
      </c>
      <c r="BY7" s="38">
        <v>71.84</v>
      </c>
      <c r="BZ7" s="38">
        <v>73.36</v>
      </c>
      <c r="CA7" s="38">
        <v>75.290000000000006</v>
      </c>
      <c r="CB7" s="38">
        <v>184.44</v>
      </c>
      <c r="CC7" s="38">
        <v>197.78</v>
      </c>
      <c r="CD7" s="38">
        <v>201.44</v>
      </c>
      <c r="CE7" s="38">
        <v>163.37</v>
      </c>
      <c r="CF7" s="38">
        <v>201.42</v>
      </c>
      <c r="CG7" s="38">
        <v>234.96</v>
      </c>
      <c r="CH7" s="38">
        <v>221.81</v>
      </c>
      <c r="CI7" s="38">
        <v>230.02</v>
      </c>
      <c r="CJ7" s="38">
        <v>228.47</v>
      </c>
      <c r="CK7" s="38">
        <v>224.88</v>
      </c>
      <c r="CL7" s="38">
        <v>215.41</v>
      </c>
      <c r="CM7" s="38" t="s">
        <v>104</v>
      </c>
      <c r="CN7" s="38" t="s">
        <v>104</v>
      </c>
      <c r="CO7" s="38" t="s">
        <v>104</v>
      </c>
      <c r="CP7" s="38" t="s">
        <v>104</v>
      </c>
      <c r="CQ7" s="38" t="s">
        <v>104</v>
      </c>
      <c r="CR7" s="38">
        <v>42.9</v>
      </c>
      <c r="CS7" s="38">
        <v>43.36</v>
      </c>
      <c r="CT7" s="38">
        <v>42.56</v>
      </c>
      <c r="CU7" s="38">
        <v>42.47</v>
      </c>
      <c r="CV7" s="38">
        <v>42.4</v>
      </c>
      <c r="CW7" s="38">
        <v>42.9</v>
      </c>
      <c r="CX7" s="38">
        <v>63.11</v>
      </c>
      <c r="CY7" s="38">
        <v>67.06</v>
      </c>
      <c r="CZ7" s="38">
        <v>69.91</v>
      </c>
      <c r="DA7" s="38">
        <v>70.97</v>
      </c>
      <c r="DB7" s="38">
        <v>71.739999999999995</v>
      </c>
      <c r="DC7" s="38">
        <v>83.5</v>
      </c>
      <c r="DD7" s="38">
        <v>83.06</v>
      </c>
      <c r="DE7" s="38">
        <v>83.32</v>
      </c>
      <c r="DF7" s="38">
        <v>83.75</v>
      </c>
      <c r="DG7" s="38">
        <v>84.19</v>
      </c>
      <c r="DH7" s="38">
        <v>84.75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0.09</v>
      </c>
      <c r="EK7" s="38">
        <v>0.09</v>
      </c>
      <c r="EL7" s="38">
        <v>0.13</v>
      </c>
      <c r="EM7" s="38">
        <v>0.36</v>
      </c>
      <c r="EN7" s="38">
        <v>0.39</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0000721</cp:lastModifiedBy>
  <cp:lastPrinted>2022-01-17T07:03:29Z</cp:lastPrinted>
  <dcterms:created xsi:type="dcterms:W3CDTF">2021-12-03T07:49:48Z</dcterms:created>
  <dcterms:modified xsi:type="dcterms:W3CDTF">2022-01-17T07:50:07Z</dcterms:modified>
  <cp:category/>
</cp:coreProperties>
</file>