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4年度（R3決算数値）\変更後_回答\"/>
    </mc:Choice>
  </mc:AlternateContent>
  <xr:revisionPtr revIDLastSave="0" documentId="13_ncr:1_{7ED8EF9F-D916-4E89-A877-FD6F5B384AB5}" xr6:coauthVersionLast="36" xr6:coauthVersionMax="36" xr10:uidLastSave="{00000000-0000-0000-0000-000000000000}"/>
  <workbookProtection workbookAlgorithmName="SHA-512" workbookHashValue="E8LyyHmPJp2jDJFKg1gfwSubJ1qnnDI6ivtsakBe8QccEvuAlqEr1jJoRXLEb83qn4xsqM0ChtDNgL7WW7PAqA==" workbookSaltValue="rkaRIwq9fKGQCytj9on4cQ==" workbookSpinCount="100000" lockStructure="1"/>
  <bookViews>
    <workbookView xWindow="0" yWindow="0" windowWidth="20490" windowHeight="708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AL8" i="4" s="1"/>
  <c r="R6" i="5"/>
  <c r="Q6" i="5"/>
  <c r="W10" i="4" s="1"/>
  <c r="P6" i="5"/>
  <c r="O6" i="5"/>
  <c r="I10" i="4" s="1"/>
  <c r="N6" i="5"/>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B10" i="4"/>
  <c r="AT8" i="4"/>
  <c r="AD8" i="4"/>
  <c r="W8" i="4"/>
  <c r="P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<sst xmlns="http://schemas.openxmlformats.org/spreadsheetml/2006/main" count="231" uniqueCount="116">
  <si>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</si>
  <si>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</si>
  <si>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</si>
  <si>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</si>
  <si>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</si>
  <si>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</si>
  <si>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</si>
  <si>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</si>
  <si>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</si>
  <si>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</si>
  <si>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</si>
  <si>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</si>
  <si>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</si>
  <si>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</si>
  <si>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</si>
  <si>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</si>
  <si>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</si>
  <si>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</si>
  <si>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</si>
  <si>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</si>
  <si>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</si>
  <si>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</si>
  <si>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</si>
  <si>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</si>
  <si>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</si>
  <si>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</si>
  <si>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</si>
  <si>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</si>
  <si>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</si>
  <si>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</si>
  <si>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</si>
  <si>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</si>
  <si>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</si>
  <si>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</si>
  <si>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</si>
  <si>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</si>
  <si>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</si>
  <si>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</si>
  <si>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</si>
  <si>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</si>
  <si>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</si>
  <si>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</si>
  <si>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</si>
  <si>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</si>
  <si>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</si>
  <si>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</si>
  <si>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</si>
  <si>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</si>
  <si>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</si>
  <si>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</si>
  <si>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</si>
  <si>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</si>
  <si>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</si>
  <si>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</si>
  <si>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</si>
  <si>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</si>
  <si>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</si>
  <si>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</si>
  <si>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</si>
  <si>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</si>
  <si>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</si>
  <si>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</si>
  <si>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</si>
  <si>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</si>
  <si>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</si>
  <si>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</si>
  <si>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</si>
  <si>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</si>
  <si>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</si>
  <si>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</si>
  <si>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</si>
  <si>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</si>
  <si>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</si>
  <si>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</si>
  <si>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</si>
  <si>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</si>
  <si>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</si>
  <si>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</si>
  <si>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</si>
  <si>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</si>
  <si>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</si>
  <si>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</si>
  <si>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</si>
  <si>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</si>
  <si>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</si>
  <si>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</si>
  <si>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</si>
  <si>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</si>
  <si>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</si>
  <si>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</si>
  <si>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</si>
  <si>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</si>
  <si>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</si>
  <si>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</si>
  <si>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</si>
  <si>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</si>
  <si>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</si>
  <si>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</si>
  <si>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</si>
  <si>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</si>
  <si>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</si>
  <si>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</si>
  <si>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</si>
  <si>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</si>
  <si>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</si>
  <si>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</si>
  <si>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</si>
  <si>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</si>
  <si>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</si>
  <si>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</si>
  <si>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</si>
  <si>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</si>
  <si>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</si>
  <si>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平成27年度に策定した「鶴岡市汚水処理施設整備構想」により整備を進め、併せてアセットマネジメントに取り組み、使用料の適正化や長寿命化計画による施設の改築を行っていく必要があります。</t>
    <rPh sb="124" eb="126">
      <t>コンゴ</t>
    </rPh>
    <phoneticPr fontId="4"/>
  </si>
  <si>
    <t>　①経常収支比率は、100％を上回っており使用料収入や一般会計からの繰入金等により費用を賄えている状況となっています。
　②累積欠損金比率は、純利益の計上により解消されました。
　③流動比率は、新規処理施設建設へ充てるために借り入れた企業債の償還もあり100％を下回っていますが大きく改善しました。
　④企業債残高対事業規模比率は、使用料収入の増加により減少傾向です。
　⑤経費回収率は、令和2年度からの新たな処理区の共有開始により普及率が増加し、前年度より向上しました。
　⑥汚水処理原価は、汚水処理費の減少と有収水量の増加により改善しました。
　⑦施設利用率は、施設が過大で実際の処理量に見合っていない状況となっています。
　⑧水洗化率は、新処理区の普及率の増加により上昇傾向です。</t>
    <rPh sb="41" eb="43">
      <t>ヒヨウ</t>
    </rPh>
    <rPh sb="62" eb="64">
      <t>ルイセキ</t>
    </rPh>
    <rPh sb="64" eb="67">
      <t>ケッソンキン</t>
    </rPh>
    <rPh sb="67" eb="69">
      <t>ヒリツ</t>
    </rPh>
    <rPh sb="71" eb="74">
      <t>ジュンリエキ</t>
    </rPh>
    <rPh sb="75" eb="77">
      <t>ケイジョウ</t>
    </rPh>
    <rPh sb="80" eb="82">
      <t>カイショウ</t>
    </rPh>
    <rPh sb="91" eb="95">
      <t>リュウドウヒリツ</t>
    </rPh>
    <rPh sb="97" eb="99">
      <t>シンキ</t>
    </rPh>
    <rPh sb="99" eb="101">
      <t>ショリ</t>
    </rPh>
    <rPh sb="101" eb="103">
      <t>シセツ</t>
    </rPh>
    <rPh sb="103" eb="105">
      <t>ケンセツ</t>
    </rPh>
    <rPh sb="139" eb="140">
      <t>オオ</t>
    </rPh>
    <rPh sb="142" eb="144">
      <t>カイゼン</t>
    </rPh>
    <rPh sb="155" eb="157">
      <t>ザンダカ</t>
    </rPh>
    <rPh sb="157" eb="158">
      <t>タイ</t>
    </rPh>
    <rPh sb="158" eb="160">
      <t>ジギョウ</t>
    </rPh>
    <rPh sb="160" eb="162">
      <t>キボ</t>
    </rPh>
    <rPh sb="162" eb="164">
      <t>ヒリツ</t>
    </rPh>
    <rPh sb="166" eb="169">
      <t>シヨウリョウ</t>
    </rPh>
    <rPh sb="169" eb="171">
      <t>シュウニュウ</t>
    </rPh>
    <rPh sb="172" eb="174">
      <t>ゾウカ</t>
    </rPh>
    <rPh sb="177" eb="181">
      <t>ゲンショウケイコウ</t>
    </rPh>
    <rPh sb="186" eb="188">
      <t>ケイヒ</t>
    </rPh>
    <rPh sb="188" eb="191">
      <t>カイシュウリツ</t>
    </rPh>
    <rPh sb="207" eb="208">
      <t>ク</t>
    </rPh>
    <rPh sb="216" eb="218">
      <t>フキュウ</t>
    </rPh>
    <rPh sb="218" eb="219">
      <t>リツ</t>
    </rPh>
    <rPh sb="220" eb="222">
      <t>ゾウカ</t>
    </rPh>
    <rPh sb="224" eb="227">
      <t>ゼンネンド</t>
    </rPh>
    <rPh sb="229" eb="231">
      <t>コウジョウ</t>
    </rPh>
    <rPh sb="253" eb="255">
      <t>ゲンショウ</t>
    </rPh>
    <rPh sb="256" eb="260">
      <t>ユウシュウスイリョウ</t>
    </rPh>
    <rPh sb="261" eb="263">
      <t>ゾウカ</t>
    </rPh>
    <rPh sb="273" eb="275">
      <t>リヨウ</t>
    </rPh>
    <rPh sb="275" eb="276">
      <t>リツ</t>
    </rPh>
    <rPh sb="279" eb="282">
      <t>ゼンネンド</t>
    </rPh>
    <rPh sb="311" eb="315">
      <t>スイセンカリツ</t>
    </rPh>
    <rPh sb="318" eb="320">
      <t>フキュウ</t>
    </rPh>
    <rPh sb="320" eb="321">
      <t>リツ</t>
    </rPh>
    <rPh sb="322" eb="326">
      <t>シンショリク</t>
    </rPh>
    <rPh sb="327" eb="329">
      <t>ゾウカ</t>
    </rPh>
    <phoneticPr fontId="4"/>
  </si>
  <si>
    <t>　①有形固定資産減価償却率は、類似団体平均よりも低い数値となっています。令和2年度の処理場整備などにより低い数値となっています。
　②令和3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③管渠改善率は、類似団体平均値よりも低い数値となっています。有形固定資産減価償却率と管渠改善率から緊急な改築等の必要性は低いといえます。</t>
    <rPh sb="2" eb="4">
      <t>ユウケイ</t>
    </rPh>
    <rPh sb="4" eb="8">
      <t>コテイシサン</t>
    </rPh>
    <rPh sb="12" eb="13">
      <t>リツ</t>
    </rPh>
    <rPh sb="15" eb="17">
      <t>ルイジ</t>
    </rPh>
    <rPh sb="19" eb="21">
      <t>ヘイキン</t>
    </rPh>
    <rPh sb="24" eb="25">
      <t>ヒク</t>
    </rPh>
    <rPh sb="26" eb="28">
      <t>スウチ</t>
    </rPh>
    <rPh sb="36" eb="38">
      <t>レイワ</t>
    </rPh>
    <rPh sb="39" eb="41">
      <t>ネンド</t>
    </rPh>
    <rPh sb="42" eb="45">
      <t>ショリジョウ</t>
    </rPh>
    <rPh sb="45" eb="47">
      <t>セイビ</t>
    </rPh>
    <rPh sb="52" eb="53">
      <t>ヒク</t>
    </rPh>
    <rPh sb="54" eb="56">
      <t>スウチ</t>
    </rPh>
    <rPh sb="141" eb="143">
      <t>コンゴ</t>
    </rPh>
    <rPh sb="227" eb="228">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</si>
</sst>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1.1399999999999999</c:v>
                </c:pt>
                <c:pt idx="1">
                  <c:v>2.0499999999999998</c:v>
                </c:pt>
                <c:pt idx="2">
                  <c:v>0.95</c:v>
                </c:pt>
                <c:pt idx="3">
                  <c:v>0.2</c:v>
                </c:pt>
                <c:pt idx="4">
                  <c:v>0.13</c:v>
                </c:pt>
              </c:numCache>
            </c:numRef>
          </c:val>
          <c:extLst>
            <c:ext xmlns:c16="http://schemas.microsoft.com/office/drawing/2014/chart" uri="{C3380CC4-5D6E-409C-BE32-E72D297353CC}">
              <c16:uniqueId val="{00000000-8DD8-483A-98C5-189A6D5383C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0.06</c:v>
                </c:pt>
                <c:pt idx="2">
                  <c:v>0.04</c:v>
                </c:pt>
                <c:pt idx="3">
                  <c:v>0.06</c:v>
                </c:pt>
                <c:pt idx="4">
                  <c:v>0.27</c:v>
                </c:pt>
              </c:numCache>
            </c:numRef>
          </c:val>
          <c:smooth val="0"/>
          <c:extLst>
            <c:ext xmlns:c16="http://schemas.microsoft.com/office/drawing/2014/chart" uri="{C3380CC4-5D6E-409C-BE32-E72D297353CC}">
              <c16:uniqueId val="{00000001-8DD8-483A-98C5-189A6D5383C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36.31</c:v>
                </c:pt>
                <c:pt idx="1">
                  <c:v>34.72</c:v>
                </c:pt>
                <c:pt idx="2">
                  <c:v>49.37</c:v>
                </c:pt>
                <c:pt idx="3">
                  <c:v>46.58</c:v>
                </c:pt>
                <c:pt idx="4">
                  <c:v>46.03</c:v>
                </c:pt>
              </c:numCache>
            </c:numRef>
          </c:val>
          <c:extLst>
            <c:ext xmlns:c16="http://schemas.microsoft.com/office/drawing/2014/chart" uri="{C3380CC4-5D6E-409C-BE32-E72D297353CC}">
              <c16:uniqueId val="{00000000-D559-4539-95BA-6B06E22C035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42.38</c:v>
                </c:pt>
                <c:pt idx="1">
                  <c:v>46.17</c:v>
                </c:pt>
                <c:pt idx="2">
                  <c:v>45.68</c:v>
                </c:pt>
                <c:pt idx="3">
                  <c:v>45.87</c:v>
                </c:pt>
                <c:pt idx="4">
                  <c:v>44.24</c:v>
                </c:pt>
              </c:numCache>
            </c:numRef>
          </c:val>
          <c:smooth val="0"/>
          <c:extLst>
            <c:ext xmlns:c16="http://schemas.microsoft.com/office/drawing/2014/chart" uri="{C3380CC4-5D6E-409C-BE32-E72D297353CC}">
              <c16:uniqueId val="{00000001-D559-4539-95BA-6B06E22C035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89.52</c:v>
                </c:pt>
                <c:pt idx="1">
                  <c:v>89.88</c:v>
                </c:pt>
                <c:pt idx="2">
                  <c:v>84.47</c:v>
                </c:pt>
                <c:pt idx="3">
                  <c:v>85.2</c:v>
                </c:pt>
                <c:pt idx="4">
                  <c:v>87.02</c:v>
                </c:pt>
              </c:numCache>
            </c:numRef>
          </c:val>
          <c:extLst>
            <c:ext xmlns:c16="http://schemas.microsoft.com/office/drawing/2014/chart" uri="{C3380CC4-5D6E-409C-BE32-E72D297353CC}">
              <c16:uniqueId val="{00000000-9901-405E-86D6-2A48A5126E7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87.01</c:v>
                </c:pt>
                <c:pt idx="1">
                  <c:v>87.84</c:v>
                </c:pt>
                <c:pt idx="2">
                  <c:v>87.96</c:v>
                </c:pt>
                <c:pt idx="3">
                  <c:v>87.65</c:v>
                </c:pt>
                <c:pt idx="4">
                  <c:v>88.15</c:v>
                </c:pt>
              </c:numCache>
            </c:numRef>
          </c:val>
          <c:smooth val="0"/>
          <c:extLst>
            <c:ext xmlns:c16="http://schemas.microsoft.com/office/drawing/2014/chart" uri="{C3380CC4-5D6E-409C-BE32-E72D297353CC}">
              <c16:uniqueId val="{00000001-9901-405E-86D6-2A48A5126E7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96.3</c:v>
                </c:pt>
                <c:pt idx="1">
                  <c:v>108.3</c:v>
                </c:pt>
                <c:pt idx="2">
                  <c:v>101.87</c:v>
                </c:pt>
                <c:pt idx="3">
                  <c:v>101.69</c:v>
                </c:pt>
                <c:pt idx="4">
                  <c:v>114.58</c:v>
                </c:pt>
              </c:numCache>
            </c:numRef>
          </c:val>
          <c:extLst>
            <c:ext xmlns:c16="http://schemas.microsoft.com/office/drawing/2014/chart" uri="{C3380CC4-5D6E-409C-BE32-E72D297353CC}">
              <c16:uniqueId val="{00000000-0BD7-448D-A182-DAA3A203FB9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103.61</c:v>
                </c:pt>
                <c:pt idx="1">
                  <c:v>102.95</c:v>
                </c:pt>
                <c:pt idx="2">
                  <c:v>103.34</c:v>
                </c:pt>
                <c:pt idx="3">
                  <c:v>102.7</c:v>
                </c:pt>
                <c:pt idx="4">
                  <c:v>104.11</c:v>
                </c:pt>
              </c:numCache>
            </c:numRef>
          </c:val>
          <c:smooth val="0"/>
          <c:extLst>
            <c:ext xmlns:c16="http://schemas.microsoft.com/office/drawing/2014/chart" uri="{C3380CC4-5D6E-409C-BE32-E72D297353CC}">
              <c16:uniqueId val="{00000001-0BD7-448D-A182-DAA3A203FB9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11.41</c:v>
                </c:pt>
                <c:pt idx="1">
                  <c:v>14.09</c:v>
                </c:pt>
                <c:pt idx="2">
                  <c:v>16.079999999999998</c:v>
                </c:pt>
                <c:pt idx="3">
                  <c:v>18.39</c:v>
                </c:pt>
                <c:pt idx="4">
                  <c:v>21.34</c:v>
                </c:pt>
              </c:numCache>
            </c:numRef>
          </c:val>
          <c:extLst>
            <c:ext xmlns:c16="http://schemas.microsoft.com/office/drawing/2014/chart" uri="{C3380CC4-5D6E-409C-BE32-E72D297353CC}">
              <c16:uniqueId val="{00000000-F3D7-43B5-A7E3-D9B1F5AC86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28.59</c:v>
                </c:pt>
                <c:pt idx="1">
                  <c:v>26.56</c:v>
                </c:pt>
                <c:pt idx="2">
                  <c:v>27.82</c:v>
                </c:pt>
                <c:pt idx="3">
                  <c:v>29.24</c:v>
                </c:pt>
                <c:pt idx="4">
                  <c:v>31.73</c:v>
                </c:pt>
              </c:numCache>
            </c:numRef>
          </c:val>
          <c:smooth val="0"/>
          <c:extLst>
            <c:ext xmlns:c16="http://schemas.microsoft.com/office/drawing/2014/chart" uri="{C3380CC4-5D6E-409C-BE32-E72D297353CC}">
              <c16:uniqueId val="{00000001-F3D7-43B5-A7E3-D9B1F5AC86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595-409E-9F79-27EA4163CBE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595-409E-9F79-27EA4163CBE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81.12</c:v>
                </c:pt>
                <c:pt idx="1">
                  <c:v>55.77</c:v>
                </c:pt>
                <c:pt idx="2">
                  <c:v>50.29</c:v>
                </c:pt>
                <c:pt idx="3">
                  <c:v>44.21</c:v>
                </c:pt>
                <c:pt idx="4" formatCode="#,##0.00;&quot;△&quot;#,##0.00">
                  <c:v>0</c:v>
                </c:pt>
              </c:numCache>
            </c:numRef>
          </c:val>
          <c:extLst>
            <c:ext xmlns:c16="http://schemas.microsoft.com/office/drawing/2014/chart" uri="{C3380CC4-5D6E-409C-BE32-E72D297353CC}">
              <c16:uniqueId val="{00000000-ECB3-4F35-A396-889C5E786BD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80.63</c:v>
                </c:pt>
                <c:pt idx="1">
                  <c:v>27.02</c:v>
                </c:pt>
                <c:pt idx="2">
                  <c:v>29.74</c:v>
                </c:pt>
                <c:pt idx="3">
                  <c:v>48.2</c:v>
                </c:pt>
                <c:pt idx="4">
                  <c:v>46.91</c:v>
                </c:pt>
              </c:numCache>
            </c:numRef>
          </c:val>
          <c:smooth val="0"/>
          <c:extLst>
            <c:ext xmlns:c16="http://schemas.microsoft.com/office/drawing/2014/chart" uri="{C3380CC4-5D6E-409C-BE32-E72D297353CC}">
              <c16:uniqueId val="{00000001-ECB3-4F35-A396-889C5E786BD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85.65</c:v>
                </c:pt>
                <c:pt idx="1">
                  <c:v>51.26</c:v>
                </c:pt>
                <c:pt idx="2">
                  <c:v>61.6</c:v>
                </c:pt>
                <c:pt idx="3">
                  <c:v>67.42</c:v>
                </c:pt>
                <c:pt idx="4">
                  <c:v>97.11</c:v>
                </c:pt>
              </c:numCache>
            </c:numRef>
          </c:val>
          <c:extLst>
            <c:ext xmlns:c16="http://schemas.microsoft.com/office/drawing/2014/chart" uri="{C3380CC4-5D6E-409C-BE32-E72D297353CC}">
              <c16:uniqueId val="{00000000-6F22-41A9-B8F8-32A14C43799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70.92</c:v>
                </c:pt>
                <c:pt idx="1">
                  <c:v>60.67</c:v>
                </c:pt>
                <c:pt idx="2">
                  <c:v>53.44</c:v>
                </c:pt>
                <c:pt idx="3">
                  <c:v>46.85</c:v>
                </c:pt>
                <c:pt idx="4">
                  <c:v>44.35</c:v>
                </c:pt>
              </c:numCache>
            </c:numRef>
          </c:val>
          <c:smooth val="0"/>
          <c:extLst>
            <c:ext xmlns:c16="http://schemas.microsoft.com/office/drawing/2014/chart" uri="{C3380CC4-5D6E-409C-BE32-E72D297353CC}">
              <c16:uniqueId val="{00000001-6F22-41A9-B8F8-32A14C43799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2051.86</c:v>
                </c:pt>
                <c:pt idx="1">
                  <c:v>2026.5</c:v>
                </c:pt>
                <c:pt idx="2">
                  <c:v>2039.75</c:v>
                </c:pt>
                <c:pt idx="3">
                  <c:v>2160.98</c:v>
                </c:pt>
                <c:pt idx="4">
                  <c:v>1938.88</c:v>
                </c:pt>
              </c:numCache>
            </c:numRef>
          </c:val>
          <c:extLst>
            <c:ext xmlns:c16="http://schemas.microsoft.com/office/drawing/2014/chart" uri="{C3380CC4-5D6E-409C-BE32-E72D297353CC}">
              <c16:uniqueId val="{00000000-5A25-441A-AFDD-48C4525D257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1144.94</c:v>
                </c:pt>
                <c:pt idx="1">
                  <c:v>1252.71</c:v>
                </c:pt>
                <c:pt idx="2">
                  <c:v>1267.3900000000001</c:v>
                </c:pt>
                <c:pt idx="3">
                  <c:v>1268.6300000000001</c:v>
                </c:pt>
                <c:pt idx="4">
                  <c:v>1283.69</c:v>
                </c:pt>
              </c:numCache>
            </c:numRef>
          </c:val>
          <c:smooth val="0"/>
          <c:extLst>
            <c:ext xmlns:c16="http://schemas.microsoft.com/office/drawing/2014/chart" uri="{C3380CC4-5D6E-409C-BE32-E72D297353CC}">
              <c16:uniqueId val="{00000001-5A25-441A-AFDD-48C4525D257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100.01</c:v>
                </c:pt>
                <c:pt idx="3">
                  <c:v>89.45</c:v>
                </c:pt>
                <c:pt idx="4">
                  <c:v>99.82</c:v>
                </c:pt>
              </c:numCache>
            </c:numRef>
          </c:val>
          <c:extLst>
            <c:ext xmlns:c16="http://schemas.microsoft.com/office/drawing/2014/chart" uri="{C3380CC4-5D6E-409C-BE32-E72D297353CC}">
              <c16:uniqueId val="{00000000-2672-44CB-A1D7-1B926831CDE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88.16</c:v>
                </c:pt>
                <c:pt idx="1">
                  <c:v>87.03</c:v>
                </c:pt>
                <c:pt idx="2">
                  <c:v>84.3</c:v>
                </c:pt>
                <c:pt idx="3">
                  <c:v>82.88</c:v>
                </c:pt>
                <c:pt idx="4">
                  <c:v>82.53</c:v>
                </c:pt>
              </c:numCache>
            </c:numRef>
          </c:val>
          <c:smooth val="0"/>
          <c:extLst>
            <c:ext xmlns:c16="http://schemas.microsoft.com/office/drawing/2014/chart" uri="{C3380CC4-5D6E-409C-BE32-E72D297353CC}">
              <c16:uniqueId val="{00000001-2672-44CB-A1D7-1B926831CDE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204.44</c:v>
                </c:pt>
                <c:pt idx="1">
                  <c:v>206.36</c:v>
                </c:pt>
                <c:pt idx="2">
                  <c:v>206.06</c:v>
                </c:pt>
                <c:pt idx="3">
                  <c:v>228.28</c:v>
                </c:pt>
                <c:pt idx="4">
                  <c:v>205.48</c:v>
                </c:pt>
              </c:numCache>
            </c:numRef>
          </c:val>
          <c:extLst>
            <c:ext xmlns:c16="http://schemas.microsoft.com/office/drawing/2014/chart" uri="{C3380CC4-5D6E-409C-BE32-E72D297353CC}">
              <c16:uniqueId val="{00000000-F15A-4FD8-AC15-3060BEB8998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173.89</c:v>
                </c:pt>
                <c:pt idx="1">
                  <c:v>177.02</c:v>
                </c:pt>
                <c:pt idx="2">
                  <c:v>185.47</c:v>
                </c:pt>
                <c:pt idx="3">
                  <c:v>187.76</c:v>
                </c:pt>
                <c:pt idx="4">
                  <c:v>190.48</c:v>
                </c:pt>
              </c:numCache>
            </c:numRef>
          </c:val>
          <c:smooth val="0"/>
          <c:extLst>
            <c:ext xmlns:c16="http://schemas.microsoft.com/office/drawing/2014/chart" uri="{C3380CC4-5D6E-409C-BE32-E72D297353CC}">
              <c16:uniqueId val="{00000001-F15A-4FD8-AC15-3060BEB8998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O6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山形県　鶴岡市</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D1</v>
      </c>
      <c r="X8" s="66"/>
      <c r="Y8" s="66"/>
      <c r="Z8" s="66"/>
      <c r="AA8" s="66"/>
      <c r="AB8" s="66"/>
      <c r="AC8" s="66"/>
      <c r="AD8" s="67" t="str">
        <f>データ!$M$6</f>
        <v>非設置</v>
      </c>
      <c r="AE8" s="67"/>
      <c r="AF8" s="67"/>
      <c r="AG8" s="67"/>
      <c r="AH8" s="67"/>
      <c r="AI8" s="67"/>
      <c r="AJ8" s="67"/>
      <c r="AK8" s="3"/>
      <c r="AL8" s="46">
        <f>データ!S6</f>
        <v>122203</v>
      </c>
      <c r="AM8" s="46"/>
      <c r="AN8" s="46"/>
      <c r="AO8" s="46"/>
      <c r="AP8" s="46"/>
      <c r="AQ8" s="46"/>
      <c r="AR8" s="46"/>
      <c r="AS8" s="46"/>
      <c r="AT8" s="45">
        <f>データ!T6</f>
        <v>1311.51</v>
      </c>
      <c r="AU8" s="45"/>
      <c r="AV8" s="45"/>
      <c r="AW8" s="45"/>
      <c r="AX8" s="45"/>
      <c r="AY8" s="45"/>
      <c r="AZ8" s="45"/>
      <c r="BA8" s="45"/>
      <c r="BB8" s="45">
        <f>データ!U6</f>
        <v>93.18</v>
      </c>
      <c r="BC8" s="45"/>
      <c r="BD8" s="45"/>
      <c r="BE8" s="45"/>
      <c r="BF8" s="45"/>
      <c r="BG8" s="45"/>
      <c r="BH8" s="45"/>
      <c r="BI8" s="45"/>
      <c r="BJ8" s="3"/>
      <c r="BK8" s="3"/>
      <c r="BL8" s="62" t="s">
        <v>10</v>
      </c>
      <c r="BM8" s="63"/>
      <c r="BN8" s="64" t="s">
        <v>11</v>
      </c>
      <c r="BO8" s="64"/>
      <c r="BP8" s="64"/>
      <c r="BQ8" s="64"/>
      <c r="BR8" s="64"/>
      <c r="BS8" s="64"/>
      <c r="BT8" s="64"/>
      <c r="BU8" s="64"/>
      <c r="BV8" s="64"/>
      <c r="BW8" s="64"/>
      <c r="BX8" s="64"/>
      <c r="BY8" s="65"/>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65.760000000000005</v>
      </c>
      <c r="J10" s="45"/>
      <c r="K10" s="45"/>
      <c r="L10" s="45"/>
      <c r="M10" s="45"/>
      <c r="N10" s="45"/>
      <c r="O10" s="45"/>
      <c r="P10" s="45">
        <f>データ!P6</f>
        <v>5.56</v>
      </c>
      <c r="Q10" s="45"/>
      <c r="R10" s="45"/>
      <c r="S10" s="45"/>
      <c r="T10" s="45"/>
      <c r="U10" s="45"/>
      <c r="V10" s="45"/>
      <c r="W10" s="45">
        <f>データ!Q6</f>
        <v>83.52</v>
      </c>
      <c r="X10" s="45"/>
      <c r="Y10" s="45"/>
      <c r="Z10" s="45"/>
      <c r="AA10" s="45"/>
      <c r="AB10" s="45"/>
      <c r="AC10" s="45"/>
      <c r="AD10" s="46">
        <f>データ!R6</f>
        <v>3883</v>
      </c>
      <c r="AE10" s="46"/>
      <c r="AF10" s="46"/>
      <c r="AG10" s="46"/>
      <c r="AH10" s="46"/>
      <c r="AI10" s="46"/>
      <c r="AJ10" s="46"/>
      <c r="AK10" s="2"/>
      <c r="AL10" s="46">
        <f>データ!V6</f>
        <v>6751</v>
      </c>
      <c r="AM10" s="46"/>
      <c r="AN10" s="46"/>
      <c r="AO10" s="46"/>
      <c r="AP10" s="46"/>
      <c r="AQ10" s="46"/>
      <c r="AR10" s="46"/>
      <c r="AS10" s="46"/>
      <c r="AT10" s="45">
        <f>データ!W6</f>
        <v>3.67</v>
      </c>
      <c r="AU10" s="45"/>
      <c r="AV10" s="45"/>
      <c r="AW10" s="45"/>
      <c r="AX10" s="45"/>
      <c r="AY10" s="45"/>
      <c r="AZ10" s="45"/>
      <c r="BA10" s="45"/>
      <c r="BB10" s="45">
        <f>データ!X6</f>
        <v>1839.51</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61"/>
      <c r="BN16" s="61"/>
      <c r="BO16" s="61"/>
      <c r="BP16" s="61"/>
      <c r="BQ16" s="61"/>
      <c r="BR16" s="61"/>
      <c r="BS16" s="61"/>
      <c r="BT16" s="61"/>
      <c r="BU16" s="61"/>
      <c r="BV16" s="61"/>
      <c r="BW16" s="61"/>
      <c r="BX16" s="61"/>
      <c r="BY16" s="61"/>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61"/>
      <c r="BN17" s="61"/>
      <c r="BO17" s="61"/>
      <c r="BP17" s="61"/>
      <c r="BQ17" s="61"/>
      <c r="BR17" s="61"/>
      <c r="BS17" s="61"/>
      <c r="BT17" s="61"/>
      <c r="BU17" s="61"/>
      <c r="BV17" s="61"/>
      <c r="BW17" s="61"/>
      <c r="BX17" s="61"/>
      <c r="BY17" s="61"/>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61"/>
      <c r="BN18" s="61"/>
      <c r="BO18" s="61"/>
      <c r="BP18" s="61"/>
      <c r="BQ18" s="61"/>
      <c r="BR18" s="61"/>
      <c r="BS18" s="61"/>
      <c r="BT18" s="61"/>
      <c r="BU18" s="61"/>
      <c r="BV18" s="61"/>
      <c r="BW18" s="61"/>
      <c r="BX18" s="61"/>
      <c r="BY18" s="61"/>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61"/>
      <c r="BN19" s="61"/>
      <c r="BO19" s="61"/>
      <c r="BP19" s="61"/>
      <c r="BQ19" s="61"/>
      <c r="BR19" s="61"/>
      <c r="BS19" s="61"/>
      <c r="BT19" s="61"/>
      <c r="BU19" s="61"/>
      <c r="BV19" s="61"/>
      <c r="BW19" s="61"/>
      <c r="BX19" s="61"/>
      <c r="BY19" s="61"/>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61"/>
      <c r="BN20" s="61"/>
      <c r="BO20" s="61"/>
      <c r="BP20" s="61"/>
      <c r="BQ20" s="61"/>
      <c r="BR20" s="61"/>
      <c r="BS20" s="61"/>
      <c r="BT20" s="61"/>
      <c r="BU20" s="61"/>
      <c r="BV20" s="61"/>
      <c r="BW20" s="61"/>
      <c r="BX20" s="61"/>
      <c r="BY20" s="61"/>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61"/>
      <c r="BN21" s="61"/>
      <c r="BO21" s="61"/>
      <c r="BP21" s="61"/>
      <c r="BQ21" s="61"/>
      <c r="BR21" s="61"/>
      <c r="BS21" s="61"/>
      <c r="BT21" s="61"/>
      <c r="BU21" s="61"/>
      <c r="BV21" s="61"/>
      <c r="BW21" s="61"/>
      <c r="BX21" s="61"/>
      <c r="BY21" s="61"/>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61"/>
      <c r="BN22" s="61"/>
      <c r="BO22" s="61"/>
      <c r="BP22" s="61"/>
      <c r="BQ22" s="61"/>
      <c r="BR22" s="61"/>
      <c r="BS22" s="61"/>
      <c r="BT22" s="61"/>
      <c r="BU22" s="61"/>
      <c r="BV22" s="61"/>
      <c r="BW22" s="61"/>
      <c r="BX22" s="61"/>
      <c r="BY22" s="61"/>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61"/>
      <c r="BN23" s="61"/>
      <c r="BO23" s="61"/>
      <c r="BP23" s="61"/>
      <c r="BQ23" s="61"/>
      <c r="BR23" s="61"/>
      <c r="BS23" s="61"/>
      <c r="BT23" s="61"/>
      <c r="BU23" s="61"/>
      <c r="BV23" s="61"/>
      <c r="BW23" s="61"/>
      <c r="BX23" s="61"/>
      <c r="BY23" s="61"/>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61"/>
      <c r="BN24" s="61"/>
      <c r="BO24" s="61"/>
      <c r="BP24" s="61"/>
      <c r="BQ24" s="61"/>
      <c r="BR24" s="61"/>
      <c r="BS24" s="61"/>
      <c r="BT24" s="61"/>
      <c r="BU24" s="61"/>
      <c r="BV24" s="61"/>
      <c r="BW24" s="61"/>
      <c r="BX24" s="61"/>
      <c r="BY24" s="61"/>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61"/>
      <c r="BN25" s="61"/>
      <c r="BO25" s="61"/>
      <c r="BP25" s="61"/>
      <c r="BQ25" s="61"/>
      <c r="BR25" s="61"/>
      <c r="BS25" s="61"/>
      <c r="BT25" s="61"/>
      <c r="BU25" s="61"/>
      <c r="BV25" s="61"/>
      <c r="BW25" s="61"/>
      <c r="BX25" s="61"/>
      <c r="BY25" s="61"/>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61"/>
      <c r="BN26" s="61"/>
      <c r="BO26" s="61"/>
      <c r="BP26" s="61"/>
      <c r="BQ26" s="61"/>
      <c r="BR26" s="61"/>
      <c r="BS26" s="61"/>
      <c r="BT26" s="61"/>
      <c r="BU26" s="61"/>
      <c r="BV26" s="61"/>
      <c r="BW26" s="61"/>
      <c r="BX26" s="61"/>
      <c r="BY26" s="61"/>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61"/>
      <c r="BN27" s="61"/>
      <c r="BO27" s="61"/>
      <c r="BP27" s="61"/>
      <c r="BQ27" s="61"/>
      <c r="BR27" s="61"/>
      <c r="BS27" s="61"/>
      <c r="BT27" s="61"/>
      <c r="BU27" s="61"/>
      <c r="BV27" s="61"/>
      <c r="BW27" s="61"/>
      <c r="BX27" s="61"/>
      <c r="BY27" s="61"/>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61"/>
      <c r="BN28" s="61"/>
      <c r="BO28" s="61"/>
      <c r="BP28" s="61"/>
      <c r="BQ28" s="61"/>
      <c r="BR28" s="61"/>
      <c r="BS28" s="61"/>
      <c r="BT28" s="61"/>
      <c r="BU28" s="61"/>
      <c r="BV28" s="61"/>
      <c r="BW28" s="61"/>
      <c r="BX28" s="61"/>
      <c r="BY28" s="61"/>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61"/>
      <c r="BN29" s="61"/>
      <c r="BO29" s="61"/>
      <c r="BP29" s="61"/>
      <c r="BQ29" s="61"/>
      <c r="BR29" s="61"/>
      <c r="BS29" s="61"/>
      <c r="BT29" s="61"/>
      <c r="BU29" s="61"/>
      <c r="BV29" s="61"/>
      <c r="BW29" s="61"/>
      <c r="BX29" s="61"/>
      <c r="BY29" s="61"/>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61"/>
      <c r="BN30" s="61"/>
      <c r="BO30" s="61"/>
      <c r="BP30" s="61"/>
      <c r="BQ30" s="61"/>
      <c r="BR30" s="61"/>
      <c r="BS30" s="61"/>
      <c r="BT30" s="61"/>
      <c r="BU30" s="61"/>
      <c r="BV30" s="61"/>
      <c r="BW30" s="61"/>
      <c r="BX30" s="61"/>
      <c r="BY30" s="61"/>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61"/>
      <c r="BN31" s="61"/>
      <c r="BO31" s="61"/>
      <c r="BP31" s="61"/>
      <c r="BQ31" s="61"/>
      <c r="BR31" s="61"/>
      <c r="BS31" s="61"/>
      <c r="BT31" s="61"/>
      <c r="BU31" s="61"/>
      <c r="BV31" s="61"/>
      <c r="BW31" s="61"/>
      <c r="BX31" s="61"/>
      <c r="BY31" s="61"/>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61"/>
      <c r="BN32" s="61"/>
      <c r="BO32" s="61"/>
      <c r="BP32" s="61"/>
      <c r="BQ32" s="61"/>
      <c r="BR32" s="61"/>
      <c r="BS32" s="61"/>
      <c r="BT32" s="61"/>
      <c r="BU32" s="61"/>
      <c r="BV32" s="61"/>
      <c r="BW32" s="61"/>
      <c r="BX32" s="61"/>
      <c r="BY32" s="61"/>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61"/>
      <c r="BN33" s="61"/>
      <c r="BO33" s="61"/>
      <c r="BP33" s="61"/>
      <c r="BQ33" s="61"/>
      <c r="BR33" s="61"/>
      <c r="BS33" s="61"/>
      <c r="BT33" s="61"/>
      <c r="BU33" s="61"/>
      <c r="BV33" s="61"/>
      <c r="BW33" s="61"/>
      <c r="BX33" s="61"/>
      <c r="BY33" s="61"/>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61"/>
      <c r="BN34" s="61"/>
      <c r="BO34" s="61"/>
      <c r="BP34" s="61"/>
      <c r="BQ34" s="61"/>
      <c r="BR34" s="61"/>
      <c r="BS34" s="61"/>
      <c r="BT34" s="61"/>
      <c r="BU34" s="61"/>
      <c r="BV34" s="61"/>
      <c r="BW34" s="61"/>
      <c r="BX34" s="61"/>
      <c r="BY34" s="61"/>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61"/>
      <c r="BN35" s="61"/>
      <c r="BO35" s="61"/>
      <c r="BP35" s="61"/>
      <c r="BQ35" s="61"/>
      <c r="BR35" s="61"/>
      <c r="BS35" s="61"/>
      <c r="BT35" s="61"/>
      <c r="BU35" s="61"/>
      <c r="BV35" s="61"/>
      <c r="BW35" s="61"/>
      <c r="BX35" s="61"/>
      <c r="BY35" s="61"/>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61"/>
      <c r="BN36" s="61"/>
      <c r="BO36" s="61"/>
      <c r="BP36" s="61"/>
      <c r="BQ36" s="61"/>
      <c r="BR36" s="61"/>
      <c r="BS36" s="61"/>
      <c r="BT36" s="61"/>
      <c r="BU36" s="61"/>
      <c r="BV36" s="61"/>
      <c r="BW36" s="61"/>
      <c r="BX36" s="61"/>
      <c r="BY36" s="61"/>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61"/>
      <c r="BN37" s="61"/>
      <c r="BO37" s="61"/>
      <c r="BP37" s="61"/>
      <c r="BQ37" s="61"/>
      <c r="BR37" s="61"/>
      <c r="BS37" s="61"/>
      <c r="BT37" s="61"/>
      <c r="BU37" s="61"/>
      <c r="BV37" s="61"/>
      <c r="BW37" s="61"/>
      <c r="BX37" s="61"/>
      <c r="BY37" s="61"/>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61"/>
      <c r="BN38" s="61"/>
      <c r="BO38" s="61"/>
      <c r="BP38" s="61"/>
      <c r="BQ38" s="61"/>
      <c r="BR38" s="61"/>
      <c r="BS38" s="61"/>
      <c r="BT38" s="61"/>
      <c r="BU38" s="61"/>
      <c r="BV38" s="61"/>
      <c r="BW38" s="61"/>
      <c r="BX38" s="61"/>
      <c r="BY38" s="61"/>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61"/>
      <c r="BN39" s="61"/>
      <c r="BO39" s="61"/>
      <c r="BP39" s="61"/>
      <c r="BQ39" s="61"/>
      <c r="BR39" s="61"/>
      <c r="BS39" s="61"/>
      <c r="BT39" s="61"/>
      <c r="BU39" s="61"/>
      <c r="BV39" s="61"/>
      <c r="BW39" s="61"/>
      <c r="BX39" s="61"/>
      <c r="BY39" s="61"/>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61"/>
      <c r="BN40" s="61"/>
      <c r="BO40" s="61"/>
      <c r="BP40" s="61"/>
      <c r="BQ40" s="61"/>
      <c r="BR40" s="61"/>
      <c r="BS40" s="61"/>
      <c r="BT40" s="61"/>
      <c r="BU40" s="61"/>
      <c r="BV40" s="61"/>
      <c r="BW40" s="61"/>
      <c r="BX40" s="61"/>
      <c r="BY40" s="61"/>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61"/>
      <c r="BN41" s="61"/>
      <c r="BO41" s="61"/>
      <c r="BP41" s="61"/>
      <c r="BQ41" s="61"/>
      <c r="BR41" s="61"/>
      <c r="BS41" s="61"/>
      <c r="BT41" s="61"/>
      <c r="BU41" s="61"/>
      <c r="BV41" s="61"/>
      <c r="BW41" s="61"/>
      <c r="BX41" s="61"/>
      <c r="BY41" s="61"/>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61"/>
      <c r="BN42" s="61"/>
      <c r="BO42" s="61"/>
      <c r="BP42" s="61"/>
      <c r="BQ42" s="61"/>
      <c r="BR42" s="61"/>
      <c r="BS42" s="61"/>
      <c r="BT42" s="61"/>
      <c r="BU42" s="61"/>
      <c r="BV42" s="61"/>
      <c r="BW42" s="61"/>
      <c r="BX42" s="61"/>
      <c r="BY42" s="61"/>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61"/>
      <c r="BN43" s="61"/>
      <c r="BO43" s="61"/>
      <c r="BP43" s="61"/>
      <c r="BQ43" s="61"/>
      <c r="BR43" s="61"/>
      <c r="BS43" s="61"/>
      <c r="BT43" s="61"/>
      <c r="BU43" s="61"/>
      <c r="BV43" s="61"/>
      <c r="BW43" s="61"/>
      <c r="BX43" s="61"/>
      <c r="BY43" s="61"/>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8CXBk77qfuD0sogV6kLvi2B1R26xRV2q13IHh26xyV/bGc6/A1lO84Zzi8do32WPDxKud8f2NiJ3HymaT9WT4Q==" saltValue="bcNvlK0hlB8ZCi9eSQkbW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54</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55</v>
      </c>
      <c r="B4" s="16"/>
      <c r="C4" s="16"/>
      <c r="D4" s="16"/>
      <c r="E4" s="16"/>
      <c r="F4" s="16"/>
      <c r="G4" s="16"/>
      <c r="H4" s="77"/>
      <c r="I4" s="78"/>
      <c r="J4" s="78"/>
      <c r="K4" s="78"/>
      <c r="L4" s="78"/>
      <c r="M4" s="78"/>
      <c r="N4" s="78"/>
      <c r="O4" s="78"/>
      <c r="P4" s="78"/>
      <c r="Q4" s="78"/>
      <c r="R4" s="78"/>
      <c r="S4" s="78"/>
      <c r="T4" s="78"/>
      <c r="U4" s="78"/>
      <c r="V4" s="78"/>
      <c r="W4" s="78"/>
      <c r="X4" s="79"/>
      <c r="Y4" s="73" t="s">
        <v>56</v>
      </c>
      <c r="Z4" s="73"/>
      <c r="AA4" s="73"/>
      <c r="AB4" s="73"/>
      <c r="AC4" s="73"/>
      <c r="AD4" s="73"/>
      <c r="AE4" s="73"/>
      <c r="AF4" s="73"/>
      <c r="AG4" s="73"/>
      <c r="AH4" s="73"/>
      <c r="AI4" s="73"/>
      <c r="AJ4" s="73" t="s">
        <v>57</v>
      </c>
      <c r="AK4" s="73"/>
      <c r="AL4" s="73"/>
      <c r="AM4" s="73"/>
      <c r="AN4" s="73"/>
      <c r="AO4" s="73"/>
      <c r="AP4" s="73"/>
      <c r="AQ4" s="73"/>
      <c r="AR4" s="73"/>
      <c r="AS4" s="73"/>
      <c r="AT4" s="73"/>
      <c r="AU4" s="73" t="s">
        <v>58</v>
      </c>
      <c r="AV4" s="73"/>
      <c r="AW4" s="73"/>
      <c r="AX4" s="73"/>
      <c r="AY4" s="73"/>
      <c r="AZ4" s="73"/>
      <c r="BA4" s="73"/>
      <c r="BB4" s="73"/>
      <c r="BC4" s="73"/>
      <c r="BD4" s="73"/>
      <c r="BE4" s="73"/>
      <c r="BF4" s="73" t="s">
        <v>59</v>
      </c>
      <c r="BG4" s="73"/>
      <c r="BH4" s="73"/>
      <c r="BI4" s="73"/>
      <c r="BJ4" s="73"/>
      <c r="BK4" s="73"/>
      <c r="BL4" s="73"/>
      <c r="BM4" s="73"/>
      <c r="BN4" s="73"/>
      <c r="BO4" s="73"/>
      <c r="BP4" s="73"/>
      <c r="BQ4" s="73" t="s">
        <v>60</v>
      </c>
      <c r="BR4" s="73"/>
      <c r="BS4" s="73"/>
      <c r="BT4" s="73"/>
      <c r="BU4" s="73"/>
      <c r="BV4" s="73"/>
      <c r="BW4" s="73"/>
      <c r="BX4" s="73"/>
      <c r="BY4" s="73"/>
      <c r="BZ4" s="73"/>
      <c r="CA4" s="73"/>
      <c r="CB4" s="73" t="s">
        <v>61</v>
      </c>
      <c r="CC4" s="73"/>
      <c r="CD4" s="73"/>
      <c r="CE4" s="73"/>
      <c r="CF4" s="73"/>
      <c r="CG4" s="73"/>
      <c r="CH4" s="73"/>
      <c r="CI4" s="73"/>
      <c r="CJ4" s="73"/>
      <c r="CK4" s="73"/>
      <c r="CL4" s="73"/>
      <c r="CM4" s="73" t="s">
        <v>62</v>
      </c>
      <c r="CN4" s="73"/>
      <c r="CO4" s="73"/>
      <c r="CP4" s="73"/>
      <c r="CQ4" s="73"/>
      <c r="CR4" s="73"/>
      <c r="CS4" s="73"/>
      <c r="CT4" s="73"/>
      <c r="CU4" s="73"/>
      <c r="CV4" s="73"/>
      <c r="CW4" s="73"/>
      <c r="CX4" s="73" t="s">
        <v>63</v>
      </c>
      <c r="CY4" s="73"/>
      <c r="CZ4" s="73"/>
      <c r="DA4" s="73"/>
      <c r="DB4" s="73"/>
      <c r="DC4" s="73"/>
      <c r="DD4" s="73"/>
      <c r="DE4" s="73"/>
      <c r="DF4" s="73"/>
      <c r="DG4" s="73"/>
      <c r="DH4" s="73"/>
      <c r="DI4" s="73" t="s">
        <v>64</v>
      </c>
      <c r="DJ4" s="73"/>
      <c r="DK4" s="73"/>
      <c r="DL4" s="73"/>
      <c r="DM4" s="73"/>
      <c r="DN4" s="73"/>
      <c r="DO4" s="73"/>
      <c r="DP4" s="73"/>
      <c r="DQ4" s="73"/>
      <c r="DR4" s="73"/>
      <c r="DS4" s="73"/>
      <c r="DT4" s="73" t="s">
        <v>65</v>
      </c>
      <c r="DU4" s="73"/>
      <c r="DV4" s="73"/>
      <c r="DW4" s="73"/>
      <c r="DX4" s="73"/>
      <c r="DY4" s="73"/>
      <c r="DZ4" s="73"/>
      <c r="EA4" s="73"/>
      <c r="EB4" s="73"/>
      <c r="EC4" s="73"/>
      <c r="ED4" s="73"/>
      <c r="EE4" s="73" t="s">
        <v>66</v>
      </c>
      <c r="EF4" s="73"/>
      <c r="EG4" s="73"/>
      <c r="EH4" s="73"/>
      <c r="EI4" s="73"/>
      <c r="EJ4" s="73"/>
      <c r="EK4" s="73"/>
      <c r="EL4" s="73"/>
      <c r="EM4" s="73"/>
      <c r="EN4" s="73"/>
      <c r="EO4" s="73"/>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62031</v>
      </c>
      <c r="D6" s="19">
        <f t="shared" si="3"/>
        <v>46</v>
      </c>
      <c r="E6" s="19">
        <f t="shared" si="3"/>
        <v>17</v>
      </c>
      <c r="F6" s="19">
        <f t="shared" si="3"/>
        <v>4</v>
      </c>
      <c r="G6" s="19">
        <f t="shared" si="3"/>
        <v>0</v>
      </c>
      <c r="H6" s="19" t="str">
        <f t="shared" si="3"/>
        <v>山形県　鶴岡市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65.760000000000005</v>
      </c>
      <c r="P6" s="20">
        <f t="shared" si="3"/>
        <v>5.56</v>
      </c>
      <c r="Q6" s="20">
        <f t="shared" si="3"/>
        <v>83.52</v>
      </c>
      <c r="R6" s="20">
        <f t="shared" si="3"/>
        <v>3883</v>
      </c>
      <c r="S6" s="20">
        <f t="shared" si="3"/>
        <v>122203</v>
      </c>
      <c r="T6" s="20">
        <f t="shared" si="3"/>
        <v>1311.51</v>
      </c>
      <c r="U6" s="20">
        <f t="shared" si="3"/>
        <v>93.18</v>
      </c>
      <c r="V6" s="20">
        <f t="shared" si="3"/>
        <v>6751</v>
      </c>
      <c r="W6" s="20">
        <f t="shared" si="3"/>
        <v>3.67</v>
      </c>
      <c r="X6" s="20">
        <f t="shared" si="3"/>
        <v>1839.51</v>
      </c>
      <c r="Y6" s="21">
        <f>IF(Y7="",NA(),Y7)</f>
        <v>96.3</v>
      </c>
      <c r="Z6" s="21">
        <f t="shared" ref="Z6:AH6" si="4">IF(Z7="",NA(),Z7)</f>
        <v>108.3</v>
      </c>
      <c r="AA6" s="21">
        <f t="shared" si="4"/>
        <v>101.87</v>
      </c>
      <c r="AB6" s="21">
        <f t="shared" si="4"/>
        <v>101.69</v>
      </c>
      <c r="AC6" s="21">
        <f t="shared" si="4"/>
        <v>114.58</v>
      </c>
      <c r="AD6" s="21">
        <f t="shared" si="4"/>
        <v>103.61</v>
      </c>
      <c r="AE6" s="21">
        <f t="shared" si="4"/>
        <v>102.95</v>
      </c>
      <c r="AF6" s="21">
        <f t="shared" si="4"/>
        <v>103.34</v>
      </c>
      <c r="AG6" s="21">
        <f t="shared" si="4"/>
        <v>102.7</v>
      </c>
      <c r="AH6" s="21">
        <f t="shared" si="4"/>
        <v>104.11</v>
      </c>
      <c r="AI6" s="20" t="str">
        <f>IF(AI7="","",IF(AI7="-","【-】","【"&amp;SUBSTITUTE(TEXT(AI7,"#,##0.00"),"-","△")&amp;"】"))</f>
        <v>【105.35】</v>
      </c>
      <c r="AJ6" s="21">
        <f>IF(AJ7="",NA(),AJ7)</f>
        <v>81.12</v>
      </c>
      <c r="AK6" s="21">
        <f t="shared" ref="AK6:AS6" si="5">IF(AK7="",NA(),AK7)</f>
        <v>55.77</v>
      </c>
      <c r="AL6" s="21">
        <f t="shared" si="5"/>
        <v>50.29</v>
      </c>
      <c r="AM6" s="21">
        <f t="shared" si="5"/>
        <v>44.21</v>
      </c>
      <c r="AN6" s="20">
        <f t="shared" si="5"/>
        <v>0</v>
      </c>
      <c r="AO6" s="21">
        <f t="shared" si="5"/>
        <v>80.63</v>
      </c>
      <c r="AP6" s="21">
        <f t="shared" si="5"/>
        <v>27.02</v>
      </c>
      <c r="AQ6" s="21">
        <f t="shared" si="5"/>
        <v>29.74</v>
      </c>
      <c r="AR6" s="21">
        <f t="shared" si="5"/>
        <v>48.2</v>
      </c>
      <c r="AS6" s="21">
        <f t="shared" si="5"/>
        <v>46.91</v>
      </c>
      <c r="AT6" s="20" t="str">
        <f>IF(AT7="","",IF(AT7="-","【-】","【"&amp;SUBSTITUTE(TEXT(AT7,"#,##0.00"),"-","△")&amp;"】"))</f>
        <v>【63.89】</v>
      </c>
      <c r="AU6" s="21">
        <f>IF(AU7="",NA(),AU7)</f>
        <v>85.65</v>
      </c>
      <c r="AV6" s="21">
        <f t="shared" ref="AV6:BD6" si="6">IF(AV7="",NA(),AV7)</f>
        <v>51.26</v>
      </c>
      <c r="AW6" s="21">
        <f t="shared" si="6"/>
        <v>61.6</v>
      </c>
      <c r="AX6" s="21">
        <f t="shared" si="6"/>
        <v>67.42</v>
      </c>
      <c r="AY6" s="21">
        <f t="shared" si="6"/>
        <v>97.11</v>
      </c>
      <c r="AZ6" s="21">
        <f t="shared" si="6"/>
        <v>70.92</v>
      </c>
      <c r="BA6" s="21">
        <f t="shared" si="6"/>
        <v>60.67</v>
      </c>
      <c r="BB6" s="21">
        <f t="shared" si="6"/>
        <v>53.44</v>
      </c>
      <c r="BC6" s="21">
        <f t="shared" si="6"/>
        <v>46.85</v>
      </c>
      <c r="BD6" s="21">
        <f t="shared" si="6"/>
        <v>44.35</v>
      </c>
      <c r="BE6" s="20" t="str">
        <f>IF(BE7="","",IF(BE7="-","【-】","【"&amp;SUBSTITUTE(TEXT(BE7,"#,##0.00"),"-","△")&amp;"】"))</f>
        <v>【44.07】</v>
      </c>
      <c r="BF6" s="21">
        <f>IF(BF7="",NA(),BF7)</f>
        <v>2051.86</v>
      </c>
      <c r="BG6" s="21">
        <f t="shared" ref="BG6:BO6" si="7">IF(BG7="",NA(),BG7)</f>
        <v>2026.5</v>
      </c>
      <c r="BH6" s="21">
        <f t="shared" si="7"/>
        <v>2039.75</v>
      </c>
      <c r="BI6" s="21">
        <f t="shared" si="7"/>
        <v>2160.98</v>
      </c>
      <c r="BJ6" s="21">
        <f t="shared" si="7"/>
        <v>1938.88</v>
      </c>
      <c r="BK6" s="21">
        <f t="shared" si="7"/>
        <v>1144.94</v>
      </c>
      <c r="BL6" s="21">
        <f t="shared" si="7"/>
        <v>1252.71</v>
      </c>
      <c r="BM6" s="21">
        <f t="shared" si="7"/>
        <v>1267.3900000000001</v>
      </c>
      <c r="BN6" s="21">
        <f t="shared" si="7"/>
        <v>1268.6300000000001</v>
      </c>
      <c r="BO6" s="21">
        <f t="shared" si="7"/>
        <v>1283.69</v>
      </c>
      <c r="BP6" s="20" t="str">
        <f>IF(BP7="","",IF(BP7="-","【-】","【"&amp;SUBSTITUTE(TEXT(BP7,"#,##0.00"),"-","△")&amp;"】"))</f>
        <v>【1,201.79】</v>
      </c>
      <c r="BQ6" s="21">
        <f>IF(BQ7="",NA(),BQ7)</f>
        <v>100</v>
      </c>
      <c r="BR6" s="21">
        <f t="shared" ref="BR6:BZ6" si="8">IF(BR7="",NA(),BR7)</f>
        <v>100</v>
      </c>
      <c r="BS6" s="21">
        <f t="shared" si="8"/>
        <v>100.01</v>
      </c>
      <c r="BT6" s="21">
        <f t="shared" si="8"/>
        <v>89.45</v>
      </c>
      <c r="BU6" s="21">
        <f t="shared" si="8"/>
        <v>99.82</v>
      </c>
      <c r="BV6" s="21">
        <f t="shared" si="8"/>
        <v>88.16</v>
      </c>
      <c r="BW6" s="21">
        <f t="shared" si="8"/>
        <v>87.03</v>
      </c>
      <c r="BX6" s="21">
        <f t="shared" si="8"/>
        <v>84.3</v>
      </c>
      <c r="BY6" s="21">
        <f t="shared" si="8"/>
        <v>82.88</v>
      </c>
      <c r="BZ6" s="21">
        <f t="shared" si="8"/>
        <v>82.53</v>
      </c>
      <c r="CA6" s="20" t="str">
        <f>IF(CA7="","",IF(CA7="-","【-】","【"&amp;SUBSTITUTE(TEXT(CA7,"#,##0.00"),"-","△")&amp;"】"))</f>
        <v>【75.31】</v>
      </c>
      <c r="CB6" s="21">
        <f>IF(CB7="",NA(),CB7)</f>
        <v>204.44</v>
      </c>
      <c r="CC6" s="21">
        <f t="shared" ref="CC6:CK6" si="9">IF(CC7="",NA(),CC7)</f>
        <v>206.36</v>
      </c>
      <c r="CD6" s="21">
        <f t="shared" si="9"/>
        <v>206.06</v>
      </c>
      <c r="CE6" s="21">
        <f t="shared" si="9"/>
        <v>228.28</v>
      </c>
      <c r="CF6" s="21">
        <f t="shared" si="9"/>
        <v>205.48</v>
      </c>
      <c r="CG6" s="21">
        <f t="shared" si="9"/>
        <v>173.89</v>
      </c>
      <c r="CH6" s="21">
        <f t="shared" si="9"/>
        <v>177.02</v>
      </c>
      <c r="CI6" s="21">
        <f t="shared" si="9"/>
        <v>185.47</v>
      </c>
      <c r="CJ6" s="21">
        <f t="shared" si="9"/>
        <v>187.76</v>
      </c>
      <c r="CK6" s="21">
        <f t="shared" si="9"/>
        <v>190.48</v>
      </c>
      <c r="CL6" s="20" t="str">
        <f>IF(CL7="","",IF(CL7="-","【-】","【"&amp;SUBSTITUTE(TEXT(CL7,"#,##0.00"),"-","△")&amp;"】"))</f>
        <v>【216.39】</v>
      </c>
      <c r="CM6" s="21">
        <f>IF(CM7="",NA(),CM7)</f>
        <v>36.31</v>
      </c>
      <c r="CN6" s="21">
        <f t="shared" ref="CN6:CV6" si="10">IF(CN7="",NA(),CN7)</f>
        <v>34.72</v>
      </c>
      <c r="CO6" s="21">
        <f t="shared" si="10"/>
        <v>49.37</v>
      </c>
      <c r="CP6" s="21">
        <f t="shared" si="10"/>
        <v>46.58</v>
      </c>
      <c r="CQ6" s="21">
        <f t="shared" si="10"/>
        <v>46.03</v>
      </c>
      <c r="CR6" s="21">
        <f t="shared" si="10"/>
        <v>42.38</v>
      </c>
      <c r="CS6" s="21">
        <f t="shared" si="10"/>
        <v>46.17</v>
      </c>
      <c r="CT6" s="21">
        <f t="shared" si="10"/>
        <v>45.68</v>
      </c>
      <c r="CU6" s="21">
        <f t="shared" si="10"/>
        <v>45.87</v>
      </c>
      <c r="CV6" s="21">
        <f t="shared" si="10"/>
        <v>44.24</v>
      </c>
      <c r="CW6" s="20" t="str">
        <f>IF(CW7="","",IF(CW7="-","【-】","【"&amp;SUBSTITUTE(TEXT(CW7,"#,##0.00"),"-","△")&amp;"】"))</f>
        <v>【42.57】</v>
      </c>
      <c r="CX6" s="21">
        <f>IF(CX7="",NA(),CX7)</f>
        <v>89.52</v>
      </c>
      <c r="CY6" s="21">
        <f t="shared" ref="CY6:DG6" si="11">IF(CY7="",NA(),CY7)</f>
        <v>89.88</v>
      </c>
      <c r="CZ6" s="21">
        <f t="shared" si="11"/>
        <v>84.47</v>
      </c>
      <c r="DA6" s="21">
        <f t="shared" si="11"/>
        <v>85.2</v>
      </c>
      <c r="DB6" s="21">
        <f t="shared" si="11"/>
        <v>87.02</v>
      </c>
      <c r="DC6" s="21">
        <f t="shared" si="11"/>
        <v>87.01</v>
      </c>
      <c r="DD6" s="21">
        <f t="shared" si="11"/>
        <v>87.84</v>
      </c>
      <c r="DE6" s="21">
        <f t="shared" si="11"/>
        <v>87.96</v>
      </c>
      <c r="DF6" s="21">
        <f t="shared" si="11"/>
        <v>87.65</v>
      </c>
      <c r="DG6" s="21">
        <f t="shared" si="11"/>
        <v>88.15</v>
      </c>
      <c r="DH6" s="20" t="str">
        <f>IF(DH7="","",IF(DH7="-","【-】","【"&amp;SUBSTITUTE(TEXT(DH7,"#,##0.00"),"-","△")&amp;"】"))</f>
        <v>【85.24】</v>
      </c>
      <c r="DI6" s="21">
        <f>IF(DI7="",NA(),DI7)</f>
        <v>11.41</v>
      </c>
      <c r="DJ6" s="21">
        <f t="shared" ref="DJ6:DR6" si="12">IF(DJ7="",NA(),DJ7)</f>
        <v>14.09</v>
      </c>
      <c r="DK6" s="21">
        <f t="shared" si="12"/>
        <v>16.079999999999998</v>
      </c>
      <c r="DL6" s="21">
        <f t="shared" si="12"/>
        <v>18.39</v>
      </c>
      <c r="DM6" s="21">
        <f t="shared" si="12"/>
        <v>21.34</v>
      </c>
      <c r="DN6" s="21">
        <f t="shared" si="12"/>
        <v>28.59</v>
      </c>
      <c r="DO6" s="21">
        <f t="shared" si="12"/>
        <v>26.56</v>
      </c>
      <c r="DP6" s="21">
        <f t="shared" si="12"/>
        <v>27.82</v>
      </c>
      <c r="DQ6" s="21">
        <f t="shared" si="12"/>
        <v>29.24</v>
      </c>
      <c r="DR6" s="21">
        <f t="shared" si="12"/>
        <v>31.73</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【0.01】</v>
      </c>
      <c r="EE6" s="21">
        <f>IF(EE7="",NA(),EE7)</f>
        <v>1.1399999999999999</v>
      </c>
      <c r="EF6" s="21">
        <f t="shared" ref="EF6:EN6" si="14">IF(EF7="",NA(),EF7)</f>
        <v>2.0499999999999998</v>
      </c>
      <c r="EG6" s="21">
        <f t="shared" si="14"/>
        <v>0.95</v>
      </c>
      <c r="EH6" s="21">
        <f t="shared" si="14"/>
        <v>0.2</v>
      </c>
      <c r="EI6" s="21">
        <f t="shared" si="14"/>
        <v>0.13</v>
      </c>
      <c r="EJ6" s="21">
        <f t="shared" si="14"/>
        <v>0.15</v>
      </c>
      <c r="EK6" s="21">
        <f t="shared" si="14"/>
        <v>0.06</v>
      </c>
      <c r="EL6" s="21">
        <f t="shared" si="14"/>
        <v>0.04</v>
      </c>
      <c r="EM6" s="21">
        <f t="shared" si="14"/>
        <v>0.06</v>
      </c>
      <c r="EN6" s="21">
        <f t="shared" si="14"/>
        <v>0.27</v>
      </c>
      <c r="EO6" s="20" t="str">
        <f>IF(EO7="","",IF(EO7="-","【-】","【"&amp;SUBSTITUTE(TEXT(EO7,"#,##0.00"),"-","△")&amp;"】"))</f>
        <v>【0.15】</v>
      </c>
    </row>
    <row r="7" spans="1:148" s="22" customFormat="1" x14ac:dyDescent="0.15">
      <c r="A7" s="14"/>
      <c r="B7" s="23">
        <v>2021</v>
      </c>
      <c r="C7" s="23">
        <v>62031</v>
      </c>
      <c r="D7" s="23">
        <v>46</v>
      </c>
      <c r="E7" s="23">
        <v>17</v>
      </c>
      <c r="F7" s="23">
        <v>4</v>
      </c>
      <c r="G7" s="23">
        <v>0</v>
      </c>
      <c r="H7" s="23" t="s">
        <v>96</v>
      </c>
      <c r="I7" s="23" t="s">
        <v>97</v>
      </c>
      <c r="J7" s="23" t="s">
        <v>98</v>
      </c>
      <c r="K7" s="23" t="s">
        <v>99</v>
      </c>
      <c r="L7" s="23" t="s">
        <v>100</v>
      </c>
      <c r="M7" s="23" t="s">
        <v>101</v>
      </c>
      <c r="N7" s="24" t="s">
        <v>102</v>
      </c>
      <c r="O7" s="24">
        <v>65.760000000000005</v>
      </c>
      <c r="P7" s="24">
        <v>5.56</v>
      </c>
      <c r="Q7" s="24">
        <v>83.52</v>
      </c>
      <c r="R7" s="24">
        <v>3883</v>
      </c>
      <c r="S7" s="24">
        <v>122203</v>
      </c>
      <c r="T7" s="24">
        <v>1311.51</v>
      </c>
      <c r="U7" s="24">
        <v>93.18</v>
      </c>
      <c r="V7" s="24">
        <v>6751</v>
      </c>
      <c r="W7" s="24">
        <v>3.67</v>
      </c>
      <c r="X7" s="24">
        <v>1839.51</v>
      </c>
      <c r="Y7" s="24">
        <v>96.3</v>
      </c>
      <c r="Z7" s="24">
        <v>108.3</v>
      </c>
      <c r="AA7" s="24">
        <v>101.87</v>
      </c>
      <c r="AB7" s="24">
        <v>101.69</v>
      </c>
      <c r="AC7" s="24">
        <v>114.58</v>
      </c>
      <c r="AD7" s="24">
        <v>103.61</v>
      </c>
      <c r="AE7" s="24">
        <v>102.95</v>
      </c>
      <c r="AF7" s="24">
        <v>103.34</v>
      </c>
      <c r="AG7" s="24">
        <v>102.7</v>
      </c>
      <c r="AH7" s="24">
        <v>104.11</v>
      </c>
      <c r="AI7" s="24">
        <v>105.35</v>
      </c>
      <c r="AJ7" s="24">
        <v>81.12</v>
      </c>
      <c r="AK7" s="24">
        <v>55.77</v>
      </c>
      <c r="AL7" s="24">
        <v>50.29</v>
      </c>
      <c r="AM7" s="24">
        <v>44.21</v>
      </c>
      <c r="AN7" s="24">
        <v>0</v>
      </c>
      <c r="AO7" s="24">
        <v>80.63</v>
      </c>
      <c r="AP7" s="24">
        <v>27.02</v>
      </c>
      <c r="AQ7" s="24">
        <v>29.74</v>
      </c>
      <c r="AR7" s="24">
        <v>48.2</v>
      </c>
      <c r="AS7" s="24">
        <v>46.91</v>
      </c>
      <c r="AT7" s="24">
        <v>63.89</v>
      </c>
      <c r="AU7" s="24">
        <v>85.65</v>
      </c>
      <c r="AV7" s="24">
        <v>51.26</v>
      </c>
      <c r="AW7" s="24">
        <v>61.6</v>
      </c>
      <c r="AX7" s="24">
        <v>67.42</v>
      </c>
      <c r="AY7" s="24">
        <v>97.11</v>
      </c>
      <c r="AZ7" s="24">
        <v>70.92</v>
      </c>
      <c r="BA7" s="24">
        <v>60.67</v>
      </c>
      <c r="BB7" s="24">
        <v>53.44</v>
      </c>
      <c r="BC7" s="24">
        <v>46.85</v>
      </c>
      <c r="BD7" s="24">
        <v>44.35</v>
      </c>
      <c r="BE7" s="24">
        <v>44.07</v>
      </c>
      <c r="BF7" s="24">
        <v>2051.86</v>
      </c>
      <c r="BG7" s="24">
        <v>2026.5</v>
      </c>
      <c r="BH7" s="24">
        <v>2039.75</v>
      </c>
      <c r="BI7" s="24">
        <v>2160.98</v>
      </c>
      <c r="BJ7" s="24">
        <v>1938.88</v>
      </c>
      <c r="BK7" s="24">
        <v>1144.94</v>
      </c>
      <c r="BL7" s="24">
        <v>1252.71</v>
      </c>
      <c r="BM7" s="24">
        <v>1267.3900000000001</v>
      </c>
      <c r="BN7" s="24">
        <v>1268.6300000000001</v>
      </c>
      <c r="BO7" s="24">
        <v>1283.69</v>
      </c>
      <c r="BP7" s="24">
        <v>1201.79</v>
      </c>
      <c r="BQ7" s="24">
        <v>100</v>
      </c>
      <c r="BR7" s="24">
        <v>100</v>
      </c>
      <c r="BS7" s="24">
        <v>100.01</v>
      </c>
      <c r="BT7" s="24">
        <v>89.45</v>
      </c>
      <c r="BU7" s="24">
        <v>99.82</v>
      </c>
      <c r="BV7" s="24">
        <v>88.16</v>
      </c>
      <c r="BW7" s="24">
        <v>87.03</v>
      </c>
      <c r="BX7" s="24">
        <v>84.3</v>
      </c>
      <c r="BY7" s="24">
        <v>82.88</v>
      </c>
      <c r="BZ7" s="24">
        <v>82.53</v>
      </c>
      <c r="CA7" s="24">
        <v>75.31</v>
      </c>
      <c r="CB7" s="24">
        <v>204.44</v>
      </c>
      <c r="CC7" s="24">
        <v>206.36</v>
      </c>
      <c r="CD7" s="24">
        <v>206.06</v>
      </c>
      <c r="CE7" s="24">
        <v>228.28</v>
      </c>
      <c r="CF7" s="24">
        <v>205.48</v>
      </c>
      <c r="CG7" s="24">
        <v>173.89</v>
      </c>
      <c r="CH7" s="24">
        <v>177.02</v>
      </c>
      <c r="CI7" s="24">
        <v>185.47</v>
      </c>
      <c r="CJ7" s="24">
        <v>187.76</v>
      </c>
      <c r="CK7" s="24">
        <v>190.48</v>
      </c>
      <c r="CL7" s="24">
        <v>216.39</v>
      </c>
      <c r="CM7" s="24">
        <v>36.31</v>
      </c>
      <c r="CN7" s="24">
        <v>34.72</v>
      </c>
      <c r="CO7" s="24">
        <v>49.37</v>
      </c>
      <c r="CP7" s="24">
        <v>46.58</v>
      </c>
      <c r="CQ7" s="24">
        <v>46.03</v>
      </c>
      <c r="CR7" s="24">
        <v>42.38</v>
      </c>
      <c r="CS7" s="24">
        <v>46.17</v>
      </c>
      <c r="CT7" s="24">
        <v>45.68</v>
      </c>
      <c r="CU7" s="24">
        <v>45.87</v>
      </c>
      <c r="CV7" s="24">
        <v>44.24</v>
      </c>
      <c r="CW7" s="24">
        <v>42.57</v>
      </c>
      <c r="CX7" s="24">
        <v>89.52</v>
      </c>
      <c r="CY7" s="24">
        <v>89.88</v>
      </c>
      <c r="CZ7" s="24">
        <v>84.47</v>
      </c>
      <c r="DA7" s="24">
        <v>85.2</v>
      </c>
      <c r="DB7" s="24">
        <v>87.02</v>
      </c>
      <c r="DC7" s="24">
        <v>87.01</v>
      </c>
      <c r="DD7" s="24">
        <v>87.84</v>
      </c>
      <c r="DE7" s="24">
        <v>87.96</v>
      </c>
      <c r="DF7" s="24">
        <v>87.65</v>
      </c>
      <c r="DG7" s="24">
        <v>88.15</v>
      </c>
      <c r="DH7" s="24">
        <v>85.24</v>
      </c>
      <c r="DI7" s="24">
        <v>11.41</v>
      </c>
      <c r="DJ7" s="24">
        <v>14.09</v>
      </c>
      <c r="DK7" s="24">
        <v>16.079999999999998</v>
      </c>
      <c r="DL7" s="24">
        <v>18.39</v>
      </c>
      <c r="DM7" s="24">
        <v>21.34</v>
      </c>
      <c r="DN7" s="24">
        <v>28.59</v>
      </c>
      <c r="DO7" s="24">
        <v>26.56</v>
      </c>
      <c r="DP7" s="24">
        <v>27.82</v>
      </c>
      <c r="DQ7" s="24">
        <v>29.24</v>
      </c>
      <c r="DR7" s="24">
        <v>31.73</v>
      </c>
      <c r="DS7" s="24">
        <v>25.87</v>
      </c>
      <c r="DT7" s="24">
        <v>0</v>
      </c>
      <c r="DU7" s="24">
        <v>0</v>
      </c>
      <c r="DV7" s="24">
        <v>0</v>
      </c>
      <c r="DW7" s="24">
        <v>0</v>
      </c>
      <c r="DX7" s="24">
        <v>0</v>
      </c>
      <c r="DY7" s="24">
        <v>0</v>
      </c>
      <c r="DZ7" s="24">
        <v>0</v>
      </c>
      <c r="EA7" s="24">
        <v>0</v>
      </c>
      <c r="EB7" s="24">
        <v>0</v>
      </c>
      <c r="EC7" s="24">
        <v>0</v>
      </c>
      <c r="ED7" s="24">
        <v>0.01</v>
      </c>
      <c r="EE7" s="24">
        <v>1.1399999999999999</v>
      </c>
      <c r="EF7" s="24">
        <v>2.0499999999999998</v>
      </c>
      <c r="EG7" s="24">
        <v>0.95</v>
      </c>
      <c r="EH7" s="24">
        <v>0.2</v>
      </c>
      <c r="EI7" s="24">
        <v>0.13</v>
      </c>
      <c r="EJ7" s="24">
        <v>0.15</v>
      </c>
      <c r="EK7" s="24">
        <v>0.06</v>
      </c>
      <c r="EL7" s="24">
        <v>0.04</v>
      </c>
      <c r="EM7" s="24">
        <v>0.06</v>
      </c>
      <c r="EN7" s="24">
        <v>0.27</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83079</cp:lastModifiedBy>
  <cp:lastPrinted>2023-01-19T02:50:31Z</cp:lastPrinted>
  <dcterms:created xsi:type="dcterms:W3CDTF">2023-01-12T23:37:28Z</dcterms:created>
  <dcterms:modified xsi:type="dcterms:W3CDTF">2023-01-19T04:11:14Z</dcterms:modified>
  <cp:category/>
</cp:coreProperties>
</file>