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10.13.151.226\share\共有フォルダ\1.総務係\⑤経営企画係\○経営比較分析表\水道\R4年度経営比較分析表(上水)\回答\"/>
    </mc:Choice>
  </mc:AlternateContent>
  <xr:revisionPtr revIDLastSave="0" documentId="13_ncr:1_{471E080F-41BE-4E17-B997-9743F834F987}" xr6:coauthVersionLast="36" xr6:coauthVersionMax="36" xr10:uidLastSave="{00000000-0000-0000-0000-000000000000}"/>
  <workbookProtection workbookAlgorithmName="SHA-512" workbookHashValue="PFFb+UTp4b/Dw10k9jXorBXXItdRd3wMIP7E8aj4WFTLZMBaSG84BMNC+yawvCm5Fa0B14YJgRXmRZlDcDM9NA==" workbookSaltValue="D2W7s3NsmvXspvVOxD9nnA=="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AD8" i="4"/>
  <c r="P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<sst xmlns="http://schemas.openxmlformats.org/spreadsheetml/2006/main" count="228" uniqueCount="114">
  <si>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</si>
  <si>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</si>
  <si>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</si>
  <si>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</si>
  <si>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</si>
  <si>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</si>
  <si>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</si>
  <si>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</si>
  <si>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</si>
  <si>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</si>
  <si>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</si>
  <si>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</si>
  <si>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</si>
  <si>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</si>
  <si>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</si>
  <si>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</si>
  <si>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</si>
  <si>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</si>
  <si>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</si>
  <si>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</si>
  <si>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</si>
  <si>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</si>
  <si>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</si>
  <si>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</si>
  <si>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</si>
  <si>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</si>
  <si>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</si>
  <si>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</si>
  <si>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</si>
  <si>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</si>
  <si>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</si>
  <si>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</si>
  <si>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</si>
  <si>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</si>
  <si>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</si>
  <si>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</si>
  <si>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</si>
  <si>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</si>
  <si>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</si>
  <si>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</si>
  <si>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</si>
  <si>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</si>
  <si>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</si>
  <si>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</si>
  <si>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</si>
  <si>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</si>
  <si>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</si>
  <si>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</si>
  <si>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</si>
  <si>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</si>
  <si>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</si>
  <si>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</si>
  <si>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</si>
  <si>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</si>
  <si>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</si>
  <si>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</si>
  <si>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</si>
  <si>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</si>
  <si>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</si>
  <si>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</si>
  <si>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</si>
  <si>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</si>
  <si>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</si>
  <si>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</si>
  <si>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</si>
  <si>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</si>
  <si>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</si>
  <si>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</si>
  <si>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</si>
  <si>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</si>
  <si>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</si>
  <si>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</si>
  <si>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</si>
  <si>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</si>
  <si>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</si>
  <si>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</si>
  <si>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</si>
  <si>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</si>
  <si>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</si>
  <si>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</si>
  <si>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</si>
  <si>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</si>
  <si>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</si>
  <si>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</si>
  <si>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</si>
  <si>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</si>
  <si>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</si>
  <si>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</si>
  <si>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</si>
  <si>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</si>
  <si>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</si>
  <si>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</si>
  <si>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</si>
  <si>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鶴岡市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</si>
  <si>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</si>
  <si>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</si>
  <si>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</si>
  <si>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</si>
  <si>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</si>
  <si>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</si>
  <si>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</si>
  <si>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</si>
  <si>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</si>
  <si>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</si>
  <si>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</si>
  <si>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</si>
  <si>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</si>
  <si>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</si>
  <si>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</si>
  <si>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</si>
  <si>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</si>
  <si>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類似団体平均よりも高い数値となっており、年々増加傾向にあります。施設の老朽化が進行しているため、必要な施設を見極め、有効で効率的な投資を行っていく必要があります。
②管路経年化率は類似団体平均よりも高い数値となっており、今後はより効率的に管路更新を進める必要があります。
③管路更新率は過去5年間で最も高い更新率となりましたが、今後も効率的かつ効果的なアセットマネジメントの実践に取り組む必要があります。</t>
    <phoneticPr fontId="4"/>
  </si>
  <si>
    <t>　令和3年度は新型コロナウイルスによる緊急生活支援事業として水道基本料金減免を実施した令和2年度と比較して収入が増加しました。新型コロナウイルスの影響が小さくなった後も、給水人口の減少や節水型機器の普及により、給水収益の大幅な伸びが見込めない中、老朽化した管路や施設の更新需要が増加するため、より一層の経費削減や適正な料金改定により、健全経営を堅持していく必要があります。
　なお、管路や施設の更新にあたっては、給水区域の需要を見極め優先順位や効率性を考慮しながら計画的に行うとともに、施設の統廃合等のダウンサイジングを図り適正な規模に整備していく必要があります。</t>
    <rPh sb="43" eb="45">
      <t>レイワ</t>
    </rPh>
    <rPh sb="46" eb="48">
      <t>ネンド</t>
    </rPh>
    <rPh sb="123" eb="126">
      <t>ロウキュウカ</t>
    </rPh>
    <rPh sb="136" eb="138">
      <t>ジュヨウ</t>
    </rPh>
    <phoneticPr fontId="4"/>
  </si>
  <si>
    <t>①経常収支比率について、令和2年度に実施した新型コロナウイルスによる緊急生活支援事業としての基本料金減免を行わなかったため前々年度並みに改善しました。
②累積欠損金比率は0％で累積欠損金は発生していませんが、今後給水収益の伸びが見込めないため、継続して費用節減に努める必要があります。
③企業債償還金が少ないことなどから、流動比率は類似団体平均値と比較して高い数値となっています。
④企業債残高対給水収益比率については、近年企業債借入を行っていないことから数値が小さくなっていますが、今後は管路等施設の更新増が見込まれるため、新規借入による数値の上昇が想定されます。
⑤料金回収率について、令和3年度は基本料金減免を行わなかったことと、大口利用者の使用量が増加したことにより前々年度並みに改善しました。
⑥給水原価について、令和2年度と比較して経常費用の減少幅が年間総有収水量の減少幅より大きいため減少しました。
⑦施設利用率について、給水区域面積が広大で保有する施設が多いため、配水量に対し施設が過大となっています。今後、給水人口の減少を視野に施設規模の適正化を図る必要があります。
⑧有収率について、近年減少傾向にあり令和3年度も前年度を下回りました。</t>
    <rPh sb="12" eb="14">
      <t>レイワ</t>
    </rPh>
    <rPh sb="15" eb="17">
      <t>ネンド</t>
    </rPh>
    <rPh sb="18" eb="20">
      <t>ジッシ</t>
    </rPh>
    <rPh sb="134" eb="136">
      <t>ヒツヨウ</t>
    </rPh>
    <rPh sb="210" eb="212">
      <t>キンネン</t>
    </rPh>
    <rPh sb="295" eb="297">
      <t>レイワ</t>
    </rPh>
    <rPh sb="298" eb="300">
      <t>ネンド</t>
    </rPh>
    <rPh sb="301" eb="303">
      <t>キホン</t>
    </rPh>
    <rPh sb="318" eb="320">
      <t>オオグチ</t>
    </rPh>
    <rPh sb="320" eb="323">
      <t>リヨウシャ</t>
    </rPh>
    <rPh sb="324" eb="327">
      <t>シヨウリョウ</t>
    </rPh>
    <rPh sb="328" eb="330">
      <t>ゾウカ</t>
    </rPh>
    <rPh sb="372" eb="376">
      <t>ケイジョウヒヨウ</t>
    </rPh>
    <rPh sb="377" eb="379">
      <t>ゲンショウ</t>
    </rPh>
    <rPh sb="379" eb="380">
      <t>ハバ</t>
    </rPh>
    <rPh sb="389" eb="391">
      <t>ゲンショウ</t>
    </rPh>
    <rPh sb="391" eb="392">
      <t>ハバ</t>
    </rPh>
    <rPh sb="394" eb="395">
      <t>オオ</t>
    </rPh>
    <rPh sb="473" eb="475">
      <t>シセツ</t>
    </rPh>
    <rPh sb="475" eb="477">
      <t>キボ</t>
    </rPh>
    <rPh sb="478" eb="481">
      <t>テキセイカ</t>
    </rPh>
    <rPh sb="482" eb="483">
      <t>ハカ</t>
    </rPh>
    <rPh sb="484" eb="4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</si>
</sst>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0.34</c:v>
                </c:pt>
                <c:pt idx="1">
                  <c:v>0.31</c:v>
                </c:pt>
                <c:pt idx="2">
                  <c:v>0.35</c:v>
                </c:pt>
                <c:pt idx="3">
                  <c:v>0.24</c:v>
                </c:pt>
                <c:pt idx="4">
                  <c:v>0.88</c:v>
                </c:pt>
              </c:numCache>
            </c:numRef>
          </c:val>
          <c:extLst>
            <c:ext xmlns:c16="http://schemas.microsoft.com/office/drawing/2014/chart" uri="{C3380CC4-5D6E-409C-BE32-E72D297353CC}">
              <c16:uniqueId val="{00000000-7BD8-4AD7-9C96-65D83001595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7BD8-4AD7-9C96-65D83001595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44.1</c:v>
                </c:pt>
                <c:pt idx="1">
                  <c:v>43.34</c:v>
                </c:pt>
                <c:pt idx="2">
                  <c:v>41.94</c:v>
                </c:pt>
                <c:pt idx="3">
                  <c:v>41.78</c:v>
                </c:pt>
                <c:pt idx="4">
                  <c:v>41.52</c:v>
                </c:pt>
              </c:numCache>
            </c:numRef>
          </c:val>
          <c:extLst>
            <c:ext xmlns:c16="http://schemas.microsoft.com/office/drawing/2014/chart" uri="{C3380CC4-5D6E-409C-BE32-E72D297353CC}">
              <c16:uniqueId val="{00000000-2FEC-4F11-BB5E-0DB06F9F875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2FEC-4F11-BB5E-0DB06F9F875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87.13</c:v>
                </c:pt>
                <c:pt idx="1">
                  <c:v>86.04</c:v>
                </c:pt>
                <c:pt idx="2">
                  <c:v>87.25</c:v>
                </c:pt>
                <c:pt idx="3">
                  <c:v>86.62</c:v>
                </c:pt>
                <c:pt idx="4">
                  <c:v>85.98</c:v>
                </c:pt>
              </c:numCache>
            </c:numRef>
          </c:val>
          <c:extLst>
            <c:ext xmlns:c16="http://schemas.microsoft.com/office/drawing/2014/chart" uri="{C3380CC4-5D6E-409C-BE32-E72D297353CC}">
              <c16:uniqueId val="{00000000-58B9-42F8-9002-4219FBF8190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58B9-42F8-9002-4219FBF8190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107.19</c:v>
                </c:pt>
                <c:pt idx="1">
                  <c:v>114.46</c:v>
                </c:pt>
                <c:pt idx="2">
                  <c:v>115.33</c:v>
                </c:pt>
                <c:pt idx="3">
                  <c:v>111.65</c:v>
                </c:pt>
                <c:pt idx="4">
                  <c:v>115.01</c:v>
                </c:pt>
              </c:numCache>
            </c:numRef>
          </c:val>
          <c:extLst>
            <c:ext xmlns:c16="http://schemas.microsoft.com/office/drawing/2014/chart" uri="{C3380CC4-5D6E-409C-BE32-E72D297353CC}">
              <c16:uniqueId val="{00000000-E102-47BB-BA3F-5DDA8E171EA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E102-47BB-BA3F-5DDA8E171EA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58.22</c:v>
                </c:pt>
                <c:pt idx="1">
                  <c:v>59.71</c:v>
                </c:pt>
                <c:pt idx="2">
                  <c:v>60.95</c:v>
                </c:pt>
                <c:pt idx="3">
                  <c:v>62.16</c:v>
                </c:pt>
                <c:pt idx="4">
                  <c:v>62.76</c:v>
                </c:pt>
              </c:numCache>
            </c:numRef>
          </c:val>
          <c:extLst>
            <c:ext xmlns:c16="http://schemas.microsoft.com/office/drawing/2014/chart" uri="{C3380CC4-5D6E-409C-BE32-E72D297353CC}">
              <c16:uniqueId val="{00000000-8FFA-4598-BA9D-035D1F48C3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8FFA-4598-BA9D-035D1F48C3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12.01</c:v>
                </c:pt>
                <c:pt idx="1">
                  <c:v>14.63</c:v>
                </c:pt>
                <c:pt idx="2">
                  <c:v>20.95</c:v>
                </c:pt>
                <c:pt idx="3">
                  <c:v>22.22</c:v>
                </c:pt>
                <c:pt idx="4">
                  <c:v>23.44</c:v>
                </c:pt>
              </c:numCache>
            </c:numRef>
          </c:val>
          <c:extLst>
            <c:ext xmlns:c16="http://schemas.microsoft.com/office/drawing/2014/chart" uri="{C3380CC4-5D6E-409C-BE32-E72D297353CC}">
              <c16:uniqueId val="{00000000-88EB-4EA2-8999-8F4220B833B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88EB-4EA2-8999-8F4220B833B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DB-42C9-A81B-830CC791C4E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24DB-42C9-A81B-830CC791C4E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550.36</c:v>
                </c:pt>
                <c:pt idx="1">
                  <c:v>625.53</c:v>
                </c:pt>
                <c:pt idx="2">
                  <c:v>628.52</c:v>
                </c:pt>
                <c:pt idx="3">
                  <c:v>619.24</c:v>
                </c:pt>
                <c:pt idx="4">
                  <c:v>656.79</c:v>
                </c:pt>
              </c:numCache>
            </c:numRef>
          </c:val>
          <c:extLst>
            <c:ext xmlns:c16="http://schemas.microsoft.com/office/drawing/2014/chart" uri="{C3380CC4-5D6E-409C-BE32-E72D297353CC}">
              <c16:uniqueId val="{00000000-B1E3-438A-84A6-5CD43D53597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B1E3-438A-84A6-5CD43D53597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174.92</c:v>
                </c:pt>
                <c:pt idx="1">
                  <c:v>161.84</c:v>
                </c:pt>
                <c:pt idx="2">
                  <c:v>147.22999999999999</c:v>
                </c:pt>
                <c:pt idx="3">
                  <c:v>134.38</c:v>
                </c:pt>
                <c:pt idx="4">
                  <c:v>115.93</c:v>
                </c:pt>
              </c:numCache>
            </c:numRef>
          </c:val>
          <c:extLst>
            <c:ext xmlns:c16="http://schemas.microsoft.com/office/drawing/2014/chart" uri="{C3380CC4-5D6E-409C-BE32-E72D297353CC}">
              <c16:uniqueId val="{00000000-0C8B-4227-A4F0-E27684506A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0C8B-4227-A4F0-E27684506A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100.38</c:v>
                </c:pt>
                <c:pt idx="1">
                  <c:v>109.09</c:v>
                </c:pt>
                <c:pt idx="2">
                  <c:v>109.07</c:v>
                </c:pt>
                <c:pt idx="3">
                  <c:v>105.78</c:v>
                </c:pt>
                <c:pt idx="4">
                  <c:v>109.38</c:v>
                </c:pt>
              </c:numCache>
            </c:numRef>
          </c:val>
          <c:extLst>
            <c:ext xmlns:c16="http://schemas.microsoft.com/office/drawing/2014/chart" uri="{C3380CC4-5D6E-409C-BE32-E72D297353CC}">
              <c16:uniqueId val="{00000000-6BA8-4ADA-BB0B-2EA64CCD150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6BA8-4ADA-BB0B-2EA64CCD150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205.71</c:v>
                </c:pt>
                <c:pt idx="1">
                  <c:v>190.42</c:v>
                </c:pt>
                <c:pt idx="2">
                  <c:v>190.63</c:v>
                </c:pt>
                <c:pt idx="3">
                  <c:v>192.78</c:v>
                </c:pt>
                <c:pt idx="4">
                  <c:v>190.49</c:v>
                </c:pt>
              </c:numCache>
            </c:numRef>
          </c:val>
          <c:extLst>
            <c:ext xmlns:c16="http://schemas.microsoft.com/office/drawing/2014/chart" uri="{C3380CC4-5D6E-409C-BE32-E72D297353CC}">
              <c16:uniqueId val="{00000000-6FB9-4868-B1D1-00540A622ED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6FB9-4868-B1D1-00540A622ED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山形県　鶴岡市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122203</v>
      </c>
      <c r="AM8" s="45"/>
      <c r="AN8" s="45"/>
      <c r="AO8" s="45"/>
      <c r="AP8" s="45"/>
      <c r="AQ8" s="45"/>
      <c r="AR8" s="45"/>
      <c r="AS8" s="45"/>
      <c r="AT8" s="46">
        <f>データ!$S$6</f>
        <v>1311.51</v>
      </c>
      <c r="AU8" s="47"/>
      <c r="AV8" s="47"/>
      <c r="AW8" s="47"/>
      <c r="AX8" s="47"/>
      <c r="AY8" s="47"/>
      <c r="AZ8" s="47"/>
      <c r="BA8" s="47"/>
      <c r="BB8" s="48">
        <f>データ!$T$6</f>
        <v>93.18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83.49</v>
      </c>
      <c r="J10" s="47"/>
      <c r="K10" s="47"/>
      <c r="L10" s="47"/>
      <c r="M10" s="47"/>
      <c r="N10" s="47"/>
      <c r="O10" s="81"/>
      <c r="P10" s="48">
        <f>データ!$P$6</f>
        <v>99.64</v>
      </c>
      <c r="Q10" s="48"/>
      <c r="R10" s="48"/>
      <c r="S10" s="48"/>
      <c r="T10" s="48"/>
      <c r="U10" s="48"/>
      <c r="V10" s="48"/>
      <c r="W10" s="45">
        <f>データ!$Q$6</f>
        <v>3894</v>
      </c>
      <c r="X10" s="45"/>
      <c r="Y10" s="45"/>
      <c r="Z10" s="45"/>
      <c r="AA10" s="45"/>
      <c r="AB10" s="45"/>
      <c r="AC10" s="45"/>
      <c r="AD10" s="2"/>
      <c r="AE10" s="2"/>
      <c r="AF10" s="2"/>
      <c r="AG10" s="2"/>
      <c r="AH10" s="2"/>
      <c r="AI10" s="2"/>
      <c r="AJ10" s="2"/>
      <c r="AK10" s="2"/>
      <c r="AL10" s="45">
        <f>データ!$U$6</f>
        <v>128184</v>
      </c>
      <c r="AM10" s="45"/>
      <c r="AN10" s="45"/>
      <c r="AO10" s="45"/>
      <c r="AP10" s="45"/>
      <c r="AQ10" s="45"/>
      <c r="AR10" s="45"/>
      <c r="AS10" s="45"/>
      <c r="AT10" s="46">
        <f>データ!$V$6</f>
        <v>427</v>
      </c>
      <c r="AU10" s="47"/>
      <c r="AV10" s="47"/>
      <c r="AW10" s="47"/>
      <c r="AX10" s="47"/>
      <c r="AY10" s="47"/>
      <c r="AZ10" s="47"/>
      <c r="BA10" s="47"/>
      <c r="BB10" s="48">
        <f>データ!$W$6</f>
        <v>300.2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MILXpBZpr+D0jQvNZY5a9dwLjvIczUiqmh7hWoMnIKhfMNVvfA9NcLgCS+ebWc3l1pC99IsD8jjGqQjmyWE4UQ==" saltValue="82ZN2e4lwzjr3LCjUi068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62031</v>
      </c>
      <c r="D6" s="20">
        <f t="shared" si="3"/>
        <v>46</v>
      </c>
      <c r="E6" s="20">
        <f t="shared" si="3"/>
        <v>1</v>
      </c>
      <c r="F6" s="20">
        <f t="shared" si="3"/>
        <v>0</v>
      </c>
      <c r="G6" s="20">
        <f t="shared" si="3"/>
        <v>1</v>
      </c>
      <c r="H6" s="20" t="str">
        <f t="shared" si="3"/>
        <v>山形県　鶴岡市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83.49</v>
      </c>
      <c r="P6" s="21">
        <f t="shared" si="3"/>
        <v>99.64</v>
      </c>
      <c r="Q6" s="21">
        <f t="shared" si="3"/>
        <v>3894</v>
      </c>
      <c r="R6" s="21">
        <f t="shared" si="3"/>
        <v>122203</v>
      </c>
      <c r="S6" s="21">
        <f t="shared" si="3"/>
        <v>1311.51</v>
      </c>
      <c r="T6" s="21">
        <f t="shared" si="3"/>
        <v>93.18</v>
      </c>
      <c r="U6" s="21">
        <f t="shared" si="3"/>
        <v>128184</v>
      </c>
      <c r="V6" s="21">
        <f t="shared" si="3"/>
        <v>427</v>
      </c>
      <c r="W6" s="21">
        <f t="shared" si="3"/>
        <v>300.2</v>
      </c>
      <c r="X6" s="22">
        <f>IF(X7="",NA(),X7)</f>
        <v>107.19</v>
      </c>
      <c r="Y6" s="22">
        <f t="shared" ref="Y6:AG6" si="4">IF(Y7="",NA(),Y7)</f>
        <v>114.46</v>
      </c>
      <c r="Z6" s="22">
        <f t="shared" si="4"/>
        <v>115.33</v>
      </c>
      <c r="AA6" s="22">
        <f t="shared" si="4"/>
        <v>111.65</v>
      </c>
      <c r="AB6" s="22">
        <f t="shared" si="4"/>
        <v>115.01</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550.36</v>
      </c>
      <c r="AU6" s="22">
        <f t="shared" ref="AU6:BC6" si="6">IF(AU7="",NA(),AU7)</f>
        <v>625.53</v>
      </c>
      <c r="AV6" s="22">
        <f t="shared" si="6"/>
        <v>628.52</v>
      </c>
      <c r="AW6" s="22">
        <f t="shared" si="6"/>
        <v>619.24</v>
      </c>
      <c r="AX6" s="22">
        <f t="shared" si="6"/>
        <v>656.79</v>
      </c>
      <c r="AY6" s="22">
        <f t="shared" si="6"/>
        <v>337.49</v>
      </c>
      <c r="AZ6" s="22">
        <f t="shared" si="6"/>
        <v>335.6</v>
      </c>
      <c r="BA6" s="22">
        <f t="shared" si="6"/>
        <v>358.91</v>
      </c>
      <c r="BB6" s="22">
        <f t="shared" si="6"/>
        <v>360.96</v>
      </c>
      <c r="BC6" s="22">
        <f t="shared" si="6"/>
        <v>351.29</v>
      </c>
      <c r="BD6" s="21" t="str">
        <f>IF(BD7="","",IF(BD7="-","【-】","【"&amp;SUBSTITUTE(TEXT(BD7,"#,##0.00"),"-","△")&amp;"】"))</f>
        <v>【261.51】</v>
      </c>
      <c r="BE6" s="22">
        <f>IF(BE7="",NA(),BE7)</f>
        <v>174.92</v>
      </c>
      <c r="BF6" s="22">
        <f t="shared" ref="BF6:BN6" si="7">IF(BF7="",NA(),BF7)</f>
        <v>161.84</v>
      </c>
      <c r="BG6" s="22">
        <f t="shared" si="7"/>
        <v>147.22999999999999</v>
      </c>
      <c r="BH6" s="22">
        <f t="shared" si="7"/>
        <v>134.38</v>
      </c>
      <c r="BI6" s="22">
        <f t="shared" si="7"/>
        <v>115.93</v>
      </c>
      <c r="BJ6" s="22">
        <f t="shared" si="7"/>
        <v>265.92</v>
      </c>
      <c r="BK6" s="22">
        <f t="shared" si="7"/>
        <v>258.26</v>
      </c>
      <c r="BL6" s="22">
        <f t="shared" si="7"/>
        <v>247.27</v>
      </c>
      <c r="BM6" s="22">
        <f t="shared" si="7"/>
        <v>239.18</v>
      </c>
      <c r="BN6" s="22">
        <f t="shared" si="7"/>
        <v>236.29</v>
      </c>
      <c r="BO6" s="21" t="str">
        <f>IF(BO7="","",IF(BO7="-","【-】","【"&amp;SUBSTITUTE(TEXT(BO7,"#,##0.00"),"-","△")&amp;"】"))</f>
        <v>【265.16】</v>
      </c>
      <c r="BP6" s="22">
        <f>IF(BP7="",NA(),BP7)</f>
        <v>100.38</v>
      </c>
      <c r="BQ6" s="22">
        <f t="shared" ref="BQ6:BY6" si="8">IF(BQ7="",NA(),BQ7)</f>
        <v>109.09</v>
      </c>
      <c r="BR6" s="22">
        <f t="shared" si="8"/>
        <v>109.07</v>
      </c>
      <c r="BS6" s="22">
        <f t="shared" si="8"/>
        <v>105.78</v>
      </c>
      <c r="BT6" s="22">
        <f t="shared" si="8"/>
        <v>109.38</v>
      </c>
      <c r="BU6" s="22">
        <f t="shared" si="8"/>
        <v>105.86</v>
      </c>
      <c r="BV6" s="22">
        <f t="shared" si="8"/>
        <v>106.07</v>
      </c>
      <c r="BW6" s="22">
        <f t="shared" si="8"/>
        <v>105.34</v>
      </c>
      <c r="BX6" s="22">
        <f t="shared" si="8"/>
        <v>101.89</v>
      </c>
      <c r="BY6" s="22">
        <f t="shared" si="8"/>
        <v>104.33</v>
      </c>
      <c r="BZ6" s="21" t="str">
        <f>IF(BZ7="","",IF(BZ7="-","【-】","【"&amp;SUBSTITUTE(TEXT(BZ7,"#,##0.00"),"-","△")&amp;"】"))</f>
        <v>【102.35】</v>
      </c>
      <c r="CA6" s="22">
        <f>IF(CA7="",NA(),CA7)</f>
        <v>205.71</v>
      </c>
      <c r="CB6" s="22">
        <f t="shared" ref="CB6:CJ6" si="9">IF(CB7="",NA(),CB7)</f>
        <v>190.42</v>
      </c>
      <c r="CC6" s="22">
        <f t="shared" si="9"/>
        <v>190.63</v>
      </c>
      <c r="CD6" s="22">
        <f t="shared" si="9"/>
        <v>192.78</v>
      </c>
      <c r="CE6" s="22">
        <f t="shared" si="9"/>
        <v>190.49</v>
      </c>
      <c r="CF6" s="22">
        <f t="shared" si="9"/>
        <v>158.58000000000001</v>
      </c>
      <c r="CG6" s="22">
        <f t="shared" si="9"/>
        <v>159.22</v>
      </c>
      <c r="CH6" s="22">
        <f t="shared" si="9"/>
        <v>159.6</v>
      </c>
      <c r="CI6" s="22">
        <f t="shared" si="9"/>
        <v>156.32</v>
      </c>
      <c r="CJ6" s="22">
        <f t="shared" si="9"/>
        <v>157.4</v>
      </c>
      <c r="CK6" s="21" t="str">
        <f>IF(CK7="","",IF(CK7="-","【-】","【"&amp;SUBSTITUTE(TEXT(CK7,"#,##0.00"),"-","△")&amp;"】"))</f>
        <v>【167.74】</v>
      </c>
      <c r="CL6" s="22">
        <f>IF(CL7="",NA(),CL7)</f>
        <v>44.1</v>
      </c>
      <c r="CM6" s="22">
        <f t="shared" ref="CM6:CU6" si="10">IF(CM7="",NA(),CM7)</f>
        <v>43.34</v>
      </c>
      <c r="CN6" s="22">
        <f t="shared" si="10"/>
        <v>41.94</v>
      </c>
      <c r="CO6" s="22">
        <f t="shared" si="10"/>
        <v>41.78</v>
      </c>
      <c r="CP6" s="22">
        <f t="shared" si="10"/>
        <v>41.52</v>
      </c>
      <c r="CQ6" s="22">
        <f t="shared" si="10"/>
        <v>62.38</v>
      </c>
      <c r="CR6" s="22">
        <f t="shared" si="10"/>
        <v>62.83</v>
      </c>
      <c r="CS6" s="22">
        <f t="shared" si="10"/>
        <v>62.05</v>
      </c>
      <c r="CT6" s="22">
        <f t="shared" si="10"/>
        <v>63.23</v>
      </c>
      <c r="CU6" s="22">
        <f t="shared" si="10"/>
        <v>62.59</v>
      </c>
      <c r="CV6" s="21" t="str">
        <f>IF(CV7="","",IF(CV7="-","【-】","【"&amp;SUBSTITUTE(TEXT(CV7,"#,##0.00"),"-","△")&amp;"】"))</f>
        <v>【60.29】</v>
      </c>
      <c r="CW6" s="22">
        <f>IF(CW7="",NA(),CW7)</f>
        <v>87.13</v>
      </c>
      <c r="CX6" s="22">
        <f t="shared" ref="CX6:DF6" si="11">IF(CX7="",NA(),CX7)</f>
        <v>86.04</v>
      </c>
      <c r="CY6" s="22">
        <f t="shared" si="11"/>
        <v>87.25</v>
      </c>
      <c r="CZ6" s="22">
        <f t="shared" si="11"/>
        <v>86.62</v>
      </c>
      <c r="DA6" s="22">
        <f t="shared" si="11"/>
        <v>85.98</v>
      </c>
      <c r="DB6" s="22">
        <f t="shared" si="11"/>
        <v>89.17</v>
      </c>
      <c r="DC6" s="22">
        <f t="shared" si="11"/>
        <v>88.86</v>
      </c>
      <c r="DD6" s="22">
        <f t="shared" si="11"/>
        <v>89.11</v>
      </c>
      <c r="DE6" s="22">
        <f t="shared" si="11"/>
        <v>89.35</v>
      </c>
      <c r="DF6" s="22">
        <f t="shared" si="11"/>
        <v>89.7</v>
      </c>
      <c r="DG6" s="21" t="str">
        <f>IF(DG7="","",IF(DG7="-","【-】","【"&amp;SUBSTITUTE(TEXT(DG7,"#,##0.00"),"-","△")&amp;"】"))</f>
        <v>【90.12】</v>
      </c>
      <c r="DH6" s="22">
        <f>IF(DH7="",NA(),DH7)</f>
        <v>58.22</v>
      </c>
      <c r="DI6" s="22">
        <f t="shared" ref="DI6:DQ6" si="12">IF(DI7="",NA(),DI7)</f>
        <v>59.71</v>
      </c>
      <c r="DJ6" s="22">
        <f t="shared" si="12"/>
        <v>60.95</v>
      </c>
      <c r="DK6" s="22">
        <f t="shared" si="12"/>
        <v>62.16</v>
      </c>
      <c r="DL6" s="22">
        <f t="shared" si="12"/>
        <v>62.76</v>
      </c>
      <c r="DM6" s="22">
        <f t="shared" si="12"/>
        <v>46.99</v>
      </c>
      <c r="DN6" s="22">
        <f t="shared" si="12"/>
        <v>47.89</v>
      </c>
      <c r="DO6" s="22">
        <f t="shared" si="12"/>
        <v>48.69</v>
      </c>
      <c r="DP6" s="22">
        <f t="shared" si="12"/>
        <v>49.62</v>
      </c>
      <c r="DQ6" s="22">
        <f t="shared" si="12"/>
        <v>50.5</v>
      </c>
      <c r="DR6" s="21" t="str">
        <f>IF(DR7="","",IF(DR7="-","【-】","【"&amp;SUBSTITUTE(TEXT(DR7,"#,##0.00"),"-","△")&amp;"】"))</f>
        <v>【50.88】</v>
      </c>
      <c r="DS6" s="22">
        <f>IF(DS7="",NA(),DS7)</f>
        <v>12.01</v>
      </c>
      <c r="DT6" s="22">
        <f t="shared" ref="DT6:EB6" si="13">IF(DT7="",NA(),DT7)</f>
        <v>14.63</v>
      </c>
      <c r="DU6" s="22">
        <f t="shared" si="13"/>
        <v>20.95</v>
      </c>
      <c r="DV6" s="22">
        <f t="shared" si="13"/>
        <v>22.22</v>
      </c>
      <c r="DW6" s="22">
        <f t="shared" si="13"/>
        <v>23.44</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0.34</v>
      </c>
      <c r="EE6" s="22">
        <f t="shared" ref="EE6:EM6" si="14">IF(EE7="",NA(),EE7)</f>
        <v>0.31</v>
      </c>
      <c r="EF6" s="22">
        <f t="shared" si="14"/>
        <v>0.35</v>
      </c>
      <c r="EG6" s="22">
        <f t="shared" si="14"/>
        <v>0.24</v>
      </c>
      <c r="EH6" s="22">
        <f t="shared" si="14"/>
        <v>0.88</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62031</v>
      </c>
      <c r="D7" s="24">
        <v>46</v>
      </c>
      <c r="E7" s="24">
        <v>1</v>
      </c>
      <c r="F7" s="24">
        <v>0</v>
      </c>
      <c r="G7" s="24">
        <v>1</v>
      </c>
      <c r="H7" s="24" t="s">
        <v>93</v>
      </c>
      <c r="I7" s="24" t="s">
        <v>94</v>
      </c>
      <c r="J7" s="24" t="s">
        <v>95</v>
      </c>
      <c r="K7" s="24" t="s">
        <v>96</v>
      </c>
      <c r="L7" s="24" t="s">
        <v>97</v>
      </c>
      <c r="M7" s="24" t="s">
        <v>98</v>
      </c>
      <c r="N7" s="25" t="s">
        <v>99</v>
      </c>
      <c r="O7" s="25">
        <v>83.49</v>
      </c>
      <c r="P7" s="25">
        <v>99.64</v>
      </c>
      <c r="Q7" s="25">
        <v>3894</v>
      </c>
      <c r="R7" s="25">
        <v>122203</v>
      </c>
      <c r="S7" s="25">
        <v>1311.51</v>
      </c>
      <c r="T7" s="25">
        <v>93.18</v>
      </c>
      <c r="U7" s="25">
        <v>128184</v>
      </c>
      <c r="V7" s="25">
        <v>427</v>
      </c>
      <c r="W7" s="25">
        <v>300.2</v>
      </c>
      <c r="X7" s="25">
        <v>107.19</v>
      </c>
      <c r="Y7" s="25">
        <v>114.46</v>
      </c>
      <c r="Z7" s="25">
        <v>115.33</v>
      </c>
      <c r="AA7" s="25">
        <v>111.65</v>
      </c>
      <c r="AB7" s="25">
        <v>115.01</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550.36</v>
      </c>
      <c r="AU7" s="25">
        <v>625.53</v>
      </c>
      <c r="AV7" s="25">
        <v>628.52</v>
      </c>
      <c r="AW7" s="25">
        <v>619.24</v>
      </c>
      <c r="AX7" s="25">
        <v>656.79</v>
      </c>
      <c r="AY7" s="25">
        <v>337.49</v>
      </c>
      <c r="AZ7" s="25">
        <v>335.6</v>
      </c>
      <c r="BA7" s="25">
        <v>358.91</v>
      </c>
      <c r="BB7" s="25">
        <v>360.96</v>
      </c>
      <c r="BC7" s="25">
        <v>351.29</v>
      </c>
      <c r="BD7" s="25">
        <v>261.51</v>
      </c>
      <c r="BE7" s="25">
        <v>174.92</v>
      </c>
      <c r="BF7" s="25">
        <v>161.84</v>
      </c>
      <c r="BG7" s="25">
        <v>147.22999999999999</v>
      </c>
      <c r="BH7" s="25">
        <v>134.38</v>
      </c>
      <c r="BI7" s="25">
        <v>115.93</v>
      </c>
      <c r="BJ7" s="25">
        <v>265.92</v>
      </c>
      <c r="BK7" s="25">
        <v>258.26</v>
      </c>
      <c r="BL7" s="25">
        <v>247.27</v>
      </c>
      <c r="BM7" s="25">
        <v>239.18</v>
      </c>
      <c r="BN7" s="25">
        <v>236.29</v>
      </c>
      <c r="BO7" s="25">
        <v>265.16000000000003</v>
      </c>
      <c r="BP7" s="25">
        <v>100.38</v>
      </c>
      <c r="BQ7" s="25">
        <v>109.09</v>
      </c>
      <c r="BR7" s="25">
        <v>109.07</v>
      </c>
      <c r="BS7" s="25">
        <v>105.78</v>
      </c>
      <c r="BT7" s="25">
        <v>109.38</v>
      </c>
      <c r="BU7" s="25">
        <v>105.86</v>
      </c>
      <c r="BV7" s="25">
        <v>106.07</v>
      </c>
      <c r="BW7" s="25">
        <v>105.34</v>
      </c>
      <c r="BX7" s="25">
        <v>101.89</v>
      </c>
      <c r="BY7" s="25">
        <v>104.33</v>
      </c>
      <c r="BZ7" s="25">
        <v>102.35</v>
      </c>
      <c r="CA7" s="25">
        <v>205.71</v>
      </c>
      <c r="CB7" s="25">
        <v>190.42</v>
      </c>
      <c r="CC7" s="25">
        <v>190.63</v>
      </c>
      <c r="CD7" s="25">
        <v>192.78</v>
      </c>
      <c r="CE7" s="25">
        <v>190.49</v>
      </c>
      <c r="CF7" s="25">
        <v>158.58000000000001</v>
      </c>
      <c r="CG7" s="25">
        <v>159.22</v>
      </c>
      <c r="CH7" s="25">
        <v>159.6</v>
      </c>
      <c r="CI7" s="25">
        <v>156.32</v>
      </c>
      <c r="CJ7" s="25">
        <v>157.4</v>
      </c>
      <c r="CK7" s="25">
        <v>167.74</v>
      </c>
      <c r="CL7" s="25">
        <v>44.1</v>
      </c>
      <c r="CM7" s="25">
        <v>43.34</v>
      </c>
      <c r="CN7" s="25">
        <v>41.94</v>
      </c>
      <c r="CO7" s="25">
        <v>41.78</v>
      </c>
      <c r="CP7" s="25">
        <v>41.52</v>
      </c>
      <c r="CQ7" s="25">
        <v>62.38</v>
      </c>
      <c r="CR7" s="25">
        <v>62.83</v>
      </c>
      <c r="CS7" s="25">
        <v>62.05</v>
      </c>
      <c r="CT7" s="25">
        <v>63.23</v>
      </c>
      <c r="CU7" s="25">
        <v>62.59</v>
      </c>
      <c r="CV7" s="25">
        <v>60.29</v>
      </c>
      <c r="CW7" s="25">
        <v>87.13</v>
      </c>
      <c r="CX7" s="25">
        <v>86.04</v>
      </c>
      <c r="CY7" s="25">
        <v>87.25</v>
      </c>
      <c r="CZ7" s="25">
        <v>86.62</v>
      </c>
      <c r="DA7" s="25">
        <v>85.98</v>
      </c>
      <c r="DB7" s="25">
        <v>89.17</v>
      </c>
      <c r="DC7" s="25">
        <v>88.86</v>
      </c>
      <c r="DD7" s="25">
        <v>89.11</v>
      </c>
      <c r="DE7" s="25">
        <v>89.35</v>
      </c>
      <c r="DF7" s="25">
        <v>89.7</v>
      </c>
      <c r="DG7" s="25">
        <v>90.12</v>
      </c>
      <c r="DH7" s="25">
        <v>58.22</v>
      </c>
      <c r="DI7" s="25">
        <v>59.71</v>
      </c>
      <c r="DJ7" s="25">
        <v>60.95</v>
      </c>
      <c r="DK7" s="25">
        <v>62.16</v>
      </c>
      <c r="DL7" s="25">
        <v>62.76</v>
      </c>
      <c r="DM7" s="25">
        <v>46.99</v>
      </c>
      <c r="DN7" s="25">
        <v>47.89</v>
      </c>
      <c r="DO7" s="25">
        <v>48.69</v>
      </c>
      <c r="DP7" s="25">
        <v>49.62</v>
      </c>
      <c r="DQ7" s="25">
        <v>50.5</v>
      </c>
      <c r="DR7" s="25">
        <v>50.88</v>
      </c>
      <c r="DS7" s="25">
        <v>12.01</v>
      </c>
      <c r="DT7" s="25">
        <v>14.63</v>
      </c>
      <c r="DU7" s="25">
        <v>20.95</v>
      </c>
      <c r="DV7" s="25">
        <v>22.22</v>
      </c>
      <c r="DW7" s="25">
        <v>23.44</v>
      </c>
      <c r="DX7" s="25">
        <v>15.83</v>
      </c>
      <c r="DY7" s="25">
        <v>16.899999999999999</v>
      </c>
      <c r="DZ7" s="25">
        <v>18.260000000000002</v>
      </c>
      <c r="EA7" s="25">
        <v>19.510000000000002</v>
      </c>
      <c r="EB7" s="25">
        <v>21.19</v>
      </c>
      <c r="EC7" s="25">
        <v>22.3</v>
      </c>
      <c r="ED7" s="25">
        <v>0.34</v>
      </c>
      <c r="EE7" s="25">
        <v>0.31</v>
      </c>
      <c r="EF7" s="25">
        <v>0.35</v>
      </c>
      <c r="EG7" s="25">
        <v>0.24</v>
      </c>
      <c r="EH7" s="25">
        <v>0.88</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83080</cp:lastModifiedBy>
  <cp:lastPrinted>2023-01-12T05:01:59Z</cp:lastPrinted>
  <dcterms:created xsi:type="dcterms:W3CDTF">2022-12-01T00:53:37Z</dcterms:created>
  <dcterms:modified xsi:type="dcterms:W3CDTF">2023-01-18T07:40:32Z</dcterms:modified>
  <cp:category/>
</cp:coreProperties>
</file>