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3経営比較分析表\02 提出\"/>
    </mc:Choice>
  </mc:AlternateContent>
  <workbookProtection workbookAlgorithmName="SHA-512" workbookHashValue="MHgehbP0P7btPPnUpLlIUbguU7Mxl+8bZ9vgzCMtORIE4CdLINNLb9xmEbkFDF8n39UgkDYkDUwHNjA5EcoF2Q==" workbookSaltValue="2itVYg/65kjJSJiYO3gyeA==" workbookSpinCount="100000" lockStructure="1"/>
  <bookViews>
    <workbookView xWindow="0" yWindow="0" windowWidth="26055" windowHeight="1167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<sst xmlns="http://schemas.openxmlformats.org/spreadsheetml/2006/main" count="253" uniqueCount="116">
  <si>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</si>
  <si>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</si>
  <si>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</si>
  <si>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</si>
  <si>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</si>
  <si>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</si>
  <si>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</si>
  <si>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</si>
  <si>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</si>
  <si>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</si>
  <si>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</si>
  <si>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</si>
  <si>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</si>
  <si>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</si>
  <si>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</si>
  <si>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</si>
  <si>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</si>
  <si>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</si>
  <si>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</si>
  <si>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</si>
  <si>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</si>
  <si>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</si>
  <si>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</si>
  <si>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</si>
  <si>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</si>
  <si>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</si>
  <si>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</si>
  <si>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</si>
  <si>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</si>
  <si>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</si>
  <si>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</si>
  <si>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</si>
  <si>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</si>
  <si>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</si>
  <si>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</si>
  <si>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</si>
  <si>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</si>
  <si>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</si>
  <si>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</si>
  <si>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</si>
  <si>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</si>
  <si>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</si>
  <si>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</si>
  <si>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</si>
  <si>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</si>
  <si>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</si>
  <si>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</si>
  <si>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</si>
  <si>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</si>
  <si>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</si>
  <si>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</si>
  <si>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</si>
  <si>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</si>
  <si>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</si>
  <si>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</si>
  <si>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</si>
  <si>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</si>
  <si>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</si>
  <si>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</si>
  <si>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</si>
  <si>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</si>
  <si>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</si>
  <si>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</si>
  <si>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</si>
  <si>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</si>
  <si>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</si>
  <si>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</si>
  <si>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</si>
  <si>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</si>
  <si>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</si>
  <si>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</si>
  <si>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</si>
  <si>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</si>
  <si>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</si>
  <si>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</si>
  <si>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</si>
  <si>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</si>
  <si>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</si>
  <si>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</si>
  <si>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</si>
  <si>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</si>
  <si>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</si>
  <si>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</si>
  <si>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</si>
  <si>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</si>
  <si>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</si>
  <si>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</si>
  <si>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</si>
  <si>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</si>
  <si>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</si>
  <si>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</si>
  <si>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</si>
  <si>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</si>
  <si>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</si>
  <si>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</si>
  <si>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</si>
  <si>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</si>
  <si>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</si>
  <si>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</si>
  <si>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個別排水処理</t>
  </si>
  <si>
    <t>L2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</si>
  <si>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</si>
  <si>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</si>
  <si>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</si>
  <si>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</si>
  <si>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</si>
  <si>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</si>
  <si>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</si>
  <si>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</si>
  <si>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</si>
  <si>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</si>
  <si>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</si>
  <si>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</si>
  <si>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下水道事業に地方公営企業法を適用して5年目の決算となる。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今後、使用料収入の減少や施設の老朽化による費用の増加が懸念される中で、法適用に馴染まない事業を継続していくためには、一般会計からの繰入が必要不可欠である。</t>
    <rPh sb="23" eb="25">
      <t>ケッサン</t>
    </rPh>
    <rPh sb="38" eb="40">
      <t>ジギョウ</t>
    </rPh>
    <rPh sb="42" eb="44">
      <t>シュウゴウ</t>
    </rPh>
    <rPh sb="44" eb="46">
      <t>ショリ</t>
    </rPh>
    <rPh sb="47" eb="48">
      <t>クラ</t>
    </rPh>
    <rPh sb="50" eb="52">
      <t>イジ</t>
    </rPh>
    <rPh sb="52" eb="55">
      <t>カンリヒ</t>
    </rPh>
    <rPh sb="56" eb="58">
      <t>ワリダカ</t>
    </rPh>
    <rPh sb="65" eb="67">
      <t>シュウゴウ</t>
    </rPh>
    <rPh sb="67" eb="69">
      <t>ショリ</t>
    </rPh>
    <rPh sb="70" eb="72">
      <t>ドウガク</t>
    </rPh>
    <rPh sb="73" eb="76">
      <t>シヨウリョウ</t>
    </rPh>
    <rPh sb="76" eb="78">
      <t>タイケイ</t>
    </rPh>
    <rPh sb="80" eb="82">
      <t>イジ</t>
    </rPh>
    <rPh sb="82" eb="85">
      <t>カンリヒ</t>
    </rPh>
    <rPh sb="86" eb="87">
      <t>マカナ</t>
    </rPh>
    <rPh sb="92" eb="94">
      <t>ジョウキョウ</t>
    </rPh>
    <rPh sb="138" eb="139">
      <t>ホウ</t>
    </rPh>
    <rPh sb="139" eb="141">
      <t>テキヨウ</t>
    </rPh>
    <rPh sb="142" eb="144">
      <t>ナジ</t>
    </rPh>
    <phoneticPr fontId="4"/>
  </si>
  <si>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は、使用料収入等で維持管理費や支払利息等の費用を賄えたため、100％を超えている。
</t>
    </r>
    <r>
      <rPr>
        <b/>
        <sz val="11"/>
        <rFont val="ＭＳ ゴシック"/>
        <family val="3"/>
        <charset val="128"/>
      </rPr>
      <t>「②累積欠損金比率」</t>
    </r>
    <r>
      <rPr>
        <sz val="11"/>
        <rFont val="ＭＳ ゴシック"/>
        <family val="3"/>
        <charset val="128"/>
      </rPr>
      <t xml:space="preserve">は、令和2年度に基準外繰入金により純利益を計上したことで、累積欠損金を解消した。
</t>
    </r>
    <r>
      <rPr>
        <b/>
        <sz val="11"/>
        <rFont val="ＭＳ ゴシック"/>
        <family val="3"/>
        <charset val="128"/>
      </rPr>
      <t>「③流動比率」</t>
    </r>
    <r>
      <rPr>
        <sz val="11"/>
        <rFont val="ＭＳ ゴシック"/>
        <family val="3"/>
        <charset val="128"/>
      </rPr>
      <t xml:space="preserve">は、令和2年度から下回ったものの、平均値を上回っている。今後も短期債務に対する支払い能力を高めるよう努めていく。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は、企業債残高が大きいため平均値を大きく上回っており、投資規模が過大な状態にある。（※固定資産台帳の修正により、正しくは、平成29年度「1,968.61」、平成30年度「2,009.33」となる。）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は、平均値を大きく下回り、今後の人口減少により更に低くなることが想定される。
</t>
    </r>
    <r>
      <rPr>
        <b/>
        <sz val="11"/>
        <rFont val="ＭＳ ゴシック"/>
        <family val="3"/>
        <charset val="128"/>
      </rPr>
      <t>「⑧水洗化率」</t>
    </r>
    <r>
      <rPr>
        <sz val="11"/>
        <rFont val="ＭＳ ゴシック"/>
        <family val="3"/>
        <charset val="128"/>
      </rPr>
      <t>は、100％だが、今後、更なる人口減少により、使用料収入が減少することが懸念される。</t>
    </r>
    <rPh sb="2" eb="4">
      <t>ケイジョウ</t>
    </rPh>
    <rPh sb="4" eb="6">
      <t>シュウシ</t>
    </rPh>
    <rPh sb="6" eb="8">
      <t>ヒリツ</t>
    </rPh>
    <rPh sb="14" eb="16">
      <t>シュウニュウ</t>
    </rPh>
    <rPh sb="16" eb="17">
      <t>トウ</t>
    </rPh>
    <rPh sb="24" eb="26">
      <t>シハラ</t>
    </rPh>
    <rPh sb="53" eb="55">
      <t>ルイセキ</t>
    </rPh>
    <rPh sb="55" eb="58">
      <t>ケッソンキン</t>
    </rPh>
    <rPh sb="58" eb="60">
      <t>ヒリツ</t>
    </rPh>
    <rPh sb="63" eb="65">
      <t>レイワ</t>
    </rPh>
    <rPh sb="66" eb="68">
      <t>ネンド</t>
    </rPh>
    <rPh sb="69" eb="71">
      <t>キジュン</t>
    </rPh>
    <rPh sb="71" eb="72">
      <t>ガイ</t>
    </rPh>
    <rPh sb="72" eb="74">
      <t>クリイレ</t>
    </rPh>
    <rPh sb="74" eb="75">
      <t>キン</t>
    </rPh>
    <rPh sb="78" eb="81">
      <t>ジュンリエキ</t>
    </rPh>
    <rPh sb="82" eb="84">
      <t>ケイジョウ</t>
    </rPh>
    <rPh sb="90" eb="92">
      <t>ルイセキ</t>
    </rPh>
    <rPh sb="92" eb="95">
      <t>ケッソンキン</t>
    </rPh>
    <rPh sb="104" eb="106">
      <t>リュウドウ</t>
    </rPh>
    <rPh sb="106" eb="108">
      <t>ヒリツ</t>
    </rPh>
    <rPh sb="111" eb="113">
      <t>レイワ</t>
    </rPh>
    <rPh sb="114" eb="116">
      <t>ネンド</t>
    </rPh>
    <rPh sb="118" eb="120">
      <t>シタマワ</t>
    </rPh>
    <rPh sb="126" eb="129">
      <t>ヘイキンチ</t>
    </rPh>
    <rPh sb="130" eb="132">
      <t>ウワマワ</t>
    </rPh>
    <rPh sb="137" eb="139">
      <t>コンゴ</t>
    </rPh>
    <rPh sb="140" eb="142">
      <t>タンキ</t>
    </rPh>
    <rPh sb="142" eb="144">
      <t>サイム</t>
    </rPh>
    <rPh sb="145" eb="146">
      <t>タイ</t>
    </rPh>
    <rPh sb="148" eb="150">
      <t>シハラ</t>
    </rPh>
    <rPh sb="151" eb="153">
      <t>ノウリョク</t>
    </rPh>
    <rPh sb="154" eb="155">
      <t>タカ</t>
    </rPh>
    <rPh sb="159" eb="160">
      <t>ツト</t>
    </rPh>
    <rPh sb="168" eb="170">
      <t>キギョウ</t>
    </rPh>
    <rPh sb="170" eb="171">
      <t>サイ</t>
    </rPh>
    <rPh sb="171" eb="173">
      <t>ザンダカ</t>
    </rPh>
    <rPh sb="173" eb="174">
      <t>タイ</t>
    </rPh>
    <rPh sb="174" eb="176">
      <t>ジギョウ</t>
    </rPh>
    <rPh sb="176" eb="178">
      <t>キボ</t>
    </rPh>
    <rPh sb="178" eb="180">
      <t>ヒリツ</t>
    </rPh>
    <rPh sb="224" eb="226">
      <t>コテイ</t>
    </rPh>
    <rPh sb="226" eb="228">
      <t>シサン</t>
    </rPh>
    <rPh sb="228" eb="230">
      <t>ダイチョウ</t>
    </rPh>
    <rPh sb="231" eb="233">
      <t>シュウセイ</t>
    </rPh>
    <rPh sb="242" eb="244">
      <t>ヘイセイ</t>
    </rPh>
    <rPh sb="246" eb="248">
      <t>ネンド</t>
    </rPh>
    <rPh sb="259" eb="261">
      <t>ヘイセイ</t>
    </rPh>
    <rPh sb="263" eb="265">
      <t>ネンド</t>
    </rPh>
    <rPh sb="283" eb="285">
      <t>ケイヒ</t>
    </rPh>
    <rPh sb="285" eb="287">
      <t>カイシュウ</t>
    </rPh>
    <rPh sb="287" eb="288">
      <t>リツ</t>
    </rPh>
    <rPh sb="316" eb="319">
      <t>シヨウリョウ</t>
    </rPh>
    <rPh sb="343" eb="345">
      <t>オスイ</t>
    </rPh>
    <rPh sb="345" eb="347">
      <t>ショリ</t>
    </rPh>
    <rPh sb="347" eb="349">
      <t>ゲンカ</t>
    </rPh>
    <rPh sb="377" eb="379">
      <t>ゲンカ</t>
    </rPh>
    <rPh sb="380" eb="381">
      <t>タカ</t>
    </rPh>
    <rPh sb="394" eb="396">
      <t>シセツ</t>
    </rPh>
    <rPh sb="396" eb="399">
      <t>リヨウリツ</t>
    </rPh>
    <rPh sb="402" eb="405">
      <t>ヘイキンチ</t>
    </rPh>
    <rPh sb="406" eb="407">
      <t>オオ</t>
    </rPh>
    <rPh sb="409" eb="411">
      <t>シタマワ</t>
    </rPh>
    <rPh sb="423" eb="424">
      <t>サラ</t>
    </rPh>
    <rPh sb="425" eb="426">
      <t>ヒク</t>
    </rPh>
    <rPh sb="432" eb="434">
      <t>ソウテイ</t>
    </rPh>
    <rPh sb="441" eb="444">
      <t>スイセンカ</t>
    </rPh>
    <rPh sb="444" eb="445">
      <t>リツ</t>
    </rPh>
    <rPh sb="482" eb="484">
      <t>ケネン</t>
    </rPh>
    <phoneticPr fontId="4"/>
  </si>
  <si>
    <r>
      <rPr>
        <b/>
        <sz val="11"/>
        <rFont val="ＭＳ ゴシック"/>
        <family val="3"/>
        <charset val="128"/>
      </rPr>
      <t>「①有形固定資産減価償却率」</t>
    </r>
    <r>
      <rPr>
        <sz val="1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16年度から平成18年度にかけて施設整備を行っており、今のところ浄化槽に故障等の不具合は生じていないが、事業初期の浄化槽は設置してから15年以上経過していることから維持管理費の増加が懸念される。</t>
    </r>
    <rPh sb="184" eb="186">
      <t>ヘイセイ</t>
    </rPh>
    <rPh sb="188" eb="189">
      <t>ネン</t>
    </rPh>
    <rPh sb="189" eb="190">
      <t>ド</t>
    </rPh>
    <rPh sb="194" eb="196">
      <t>シセツ</t>
    </rPh>
    <rPh sb="230" eb="232">
      <t>ジギョウ</t>
    </rPh>
    <rPh sb="232" eb="234">
      <t>ショキ</t>
    </rPh>
    <rPh sb="235" eb="238">
      <t>ジョウカソウ</t>
    </rPh>
    <rPh sb="248" eb="250">
      <t>イジョウ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</si>
</sst>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ＭＳ 明朝"/>
      <family val="2"/>
      <charset val="128"/>
    </font>
    <font>
      <sz val="11"/>
      <name val="ＭＳ ゴシック"/>
      <family val="3"/>
      <charset val="128"/>
    </font>
    <font>
      <b/>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01A-44EB-BC31-E609C46FC7B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01A-44EB-BC31-E609C46FC7B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54.44</c:v>
                </c:pt>
                <c:pt idx="1">
                  <c:v>51.11</c:v>
                </c:pt>
                <c:pt idx="2">
                  <c:v>47.78</c:v>
                </c:pt>
                <c:pt idx="3">
                  <c:v>46.67</c:v>
                </c:pt>
                <c:pt idx="4">
                  <c:v>44.44</c:v>
                </c:pt>
              </c:numCache>
            </c:numRef>
          </c:val>
          <c:extLst>
            <c:ext xmlns:c16="http://schemas.microsoft.com/office/drawing/2014/chart" uri="{C3380CC4-5D6E-409C-BE32-E72D297353CC}">
              <c16:uniqueId val="{00000000-745B-48B8-A2D1-C60F62A874A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49.31</c:v>
                </c:pt>
                <c:pt idx="1">
                  <c:v>47.29</c:v>
                </c:pt>
                <c:pt idx="2">
                  <c:v>47.35</c:v>
                </c:pt>
                <c:pt idx="3">
                  <c:v>46.36</c:v>
                </c:pt>
                <c:pt idx="4">
                  <c:v>228.91</c:v>
                </c:pt>
              </c:numCache>
            </c:numRef>
          </c:val>
          <c:smooth val="0"/>
          <c:extLst>
            <c:ext xmlns:c16="http://schemas.microsoft.com/office/drawing/2014/chart" uri="{C3380CC4-5D6E-409C-BE32-E72D297353CC}">
              <c16:uniqueId val="{00000001-745B-48B8-A2D1-C60F62A874A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7F2C-4BD0-8E6C-EE7DCC6FBFA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57.28</c:v>
                </c:pt>
                <c:pt idx="1">
                  <c:v>57.74</c:v>
                </c:pt>
                <c:pt idx="2">
                  <c:v>81.209999999999994</c:v>
                </c:pt>
                <c:pt idx="3">
                  <c:v>83.08</c:v>
                </c:pt>
                <c:pt idx="4">
                  <c:v>82.61</c:v>
                </c:pt>
              </c:numCache>
            </c:numRef>
          </c:val>
          <c:smooth val="0"/>
          <c:extLst>
            <c:ext xmlns:c16="http://schemas.microsoft.com/office/drawing/2014/chart" uri="{C3380CC4-5D6E-409C-BE32-E72D297353CC}">
              <c16:uniqueId val="{00000001-7F2C-4BD0-8E6C-EE7DCC6FBFA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50.74</c:v>
                </c:pt>
                <c:pt idx="1">
                  <c:v>47.91</c:v>
                </c:pt>
                <c:pt idx="2">
                  <c:v>139.15</c:v>
                </c:pt>
                <c:pt idx="3">
                  <c:v>161.04</c:v>
                </c:pt>
                <c:pt idx="4">
                  <c:v>100.07</c:v>
                </c:pt>
              </c:numCache>
            </c:numRef>
          </c:val>
          <c:extLst>
            <c:ext xmlns:c16="http://schemas.microsoft.com/office/drawing/2014/chart" uri="{C3380CC4-5D6E-409C-BE32-E72D297353CC}">
              <c16:uniqueId val="{00000000-13D0-463D-9F25-C65C1BFBF89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109.03</c:v>
                </c:pt>
                <c:pt idx="1">
                  <c:v>105.3</c:v>
                </c:pt>
                <c:pt idx="2">
                  <c:v>89.75</c:v>
                </c:pt>
                <c:pt idx="3">
                  <c:v>96.14</c:v>
                </c:pt>
                <c:pt idx="4">
                  <c:v>95.6</c:v>
                </c:pt>
              </c:numCache>
            </c:numRef>
          </c:val>
          <c:smooth val="0"/>
          <c:extLst>
            <c:ext xmlns:c16="http://schemas.microsoft.com/office/drawing/2014/chart" uri="{C3380CC4-5D6E-409C-BE32-E72D297353CC}">
              <c16:uniqueId val="{00000001-13D0-463D-9F25-C65C1BFBF89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formatCode="#,##0.00;&quot;△&quot;#,##0.00">
                  <c:v>0</c:v>
                </c:pt>
                <c:pt idx="1">
                  <c:v>10.78</c:v>
                </c:pt>
                <c:pt idx="2">
                  <c:v>15.71</c:v>
                </c:pt>
                <c:pt idx="3">
                  <c:v>20.95</c:v>
                </c:pt>
                <c:pt idx="4">
                  <c:v>26.18</c:v>
                </c:pt>
              </c:numCache>
            </c:numRef>
          </c:val>
          <c:extLst>
            <c:ext xmlns:c16="http://schemas.microsoft.com/office/drawing/2014/chart" uri="{C3380CC4-5D6E-409C-BE32-E72D297353CC}">
              <c16:uniqueId val="{00000000-94AC-4C6E-869D-EFF96F4DB1D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9.51</c:v>
                </c:pt>
                <c:pt idx="1">
                  <c:v>14.11</c:v>
                </c:pt>
                <c:pt idx="2">
                  <c:v>39.64</c:v>
                </c:pt>
                <c:pt idx="3">
                  <c:v>33.75</c:v>
                </c:pt>
                <c:pt idx="4">
                  <c:v>36.21</c:v>
                </c:pt>
              </c:numCache>
            </c:numRef>
          </c:val>
          <c:smooth val="0"/>
          <c:extLst>
            <c:ext xmlns:c16="http://schemas.microsoft.com/office/drawing/2014/chart" uri="{C3380CC4-5D6E-409C-BE32-E72D297353CC}">
              <c16:uniqueId val="{00000001-94AC-4C6E-869D-EFF96F4DB1D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F31-42B0-BBC7-C6314AB816A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F31-42B0-BBC7-C6314AB816A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98.44</c:v>
                </c:pt>
                <c:pt idx="1">
                  <c:v>216</c:v>
                </c:pt>
                <c:pt idx="2">
                  <c:v>221.62</c:v>
                </c:pt>
                <c:pt idx="3" formatCode="#,##0.00;&quot;△&quot;#,##0.00">
                  <c:v>0</c:v>
                </c:pt>
                <c:pt idx="4" formatCode="#,##0.00;&quot;△&quot;#,##0.00">
                  <c:v>0</c:v>
                </c:pt>
              </c:numCache>
            </c:numRef>
          </c:val>
          <c:extLst>
            <c:ext xmlns:c16="http://schemas.microsoft.com/office/drawing/2014/chart" uri="{C3380CC4-5D6E-409C-BE32-E72D297353CC}">
              <c16:uniqueId val="{00000000-247A-4F5D-B451-3C2BF307A65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34.340000000000003</c:v>
                </c:pt>
                <c:pt idx="1">
                  <c:v>40.119999999999997</c:v>
                </c:pt>
                <c:pt idx="2">
                  <c:v>249.76</c:v>
                </c:pt>
                <c:pt idx="3">
                  <c:v>237</c:v>
                </c:pt>
                <c:pt idx="4">
                  <c:v>257.23</c:v>
                </c:pt>
              </c:numCache>
            </c:numRef>
          </c:val>
          <c:smooth val="0"/>
          <c:extLst>
            <c:ext xmlns:c16="http://schemas.microsoft.com/office/drawing/2014/chart" uri="{C3380CC4-5D6E-409C-BE32-E72D297353CC}">
              <c16:uniqueId val="{00000001-247A-4F5D-B451-3C2BF307A65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75.17</c:v>
                </c:pt>
                <c:pt idx="1">
                  <c:v>74.37</c:v>
                </c:pt>
                <c:pt idx="2">
                  <c:v>19.29</c:v>
                </c:pt>
                <c:pt idx="3">
                  <c:v>170.73</c:v>
                </c:pt>
                <c:pt idx="4">
                  <c:v>164.39</c:v>
                </c:pt>
              </c:numCache>
            </c:numRef>
          </c:val>
          <c:extLst>
            <c:ext xmlns:c16="http://schemas.microsoft.com/office/drawing/2014/chart" uri="{C3380CC4-5D6E-409C-BE32-E72D297353CC}">
              <c16:uniqueId val="{00000000-BF74-43F5-98D3-3732211B664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202.79</c:v>
                </c:pt>
                <c:pt idx="1">
                  <c:v>255.28</c:v>
                </c:pt>
                <c:pt idx="2">
                  <c:v>256.37</c:v>
                </c:pt>
                <c:pt idx="3">
                  <c:v>135.35</c:v>
                </c:pt>
                <c:pt idx="4">
                  <c:v>150.91999999999999</c:v>
                </c:pt>
              </c:numCache>
            </c:numRef>
          </c:val>
          <c:smooth val="0"/>
          <c:extLst>
            <c:ext xmlns:c16="http://schemas.microsoft.com/office/drawing/2014/chart" uri="{C3380CC4-5D6E-409C-BE32-E72D297353CC}">
              <c16:uniqueId val="{00000001-BF74-43F5-98D3-3732211B664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339.82</c:v>
                </c:pt>
                <c:pt idx="1">
                  <c:v>345.49</c:v>
                </c:pt>
                <c:pt idx="2">
                  <c:v>2047.3</c:v>
                </c:pt>
                <c:pt idx="3">
                  <c:v>1996.03</c:v>
                </c:pt>
                <c:pt idx="4">
                  <c:v>1976.62</c:v>
                </c:pt>
              </c:numCache>
            </c:numRef>
          </c:val>
          <c:extLst>
            <c:ext xmlns:c16="http://schemas.microsoft.com/office/drawing/2014/chart" uri="{C3380CC4-5D6E-409C-BE32-E72D297353CC}">
              <c16:uniqueId val="{00000000-E28B-472D-9B49-303EFD55F78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768.3</c:v>
                </c:pt>
                <c:pt idx="1">
                  <c:v>918.36</c:v>
                </c:pt>
                <c:pt idx="2">
                  <c:v>862.99</c:v>
                </c:pt>
                <c:pt idx="3">
                  <c:v>782.91</c:v>
                </c:pt>
                <c:pt idx="4">
                  <c:v>783.21</c:v>
                </c:pt>
              </c:numCache>
            </c:numRef>
          </c:val>
          <c:smooth val="0"/>
          <c:extLst>
            <c:ext xmlns:c16="http://schemas.microsoft.com/office/drawing/2014/chart" uri="{C3380CC4-5D6E-409C-BE32-E72D297353CC}">
              <c16:uniqueId val="{00000001-E28B-472D-9B49-303EFD55F78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64.5</c:v>
                </c:pt>
                <c:pt idx="1">
                  <c:v>60.88</c:v>
                </c:pt>
                <c:pt idx="2">
                  <c:v>49.86</c:v>
                </c:pt>
                <c:pt idx="3">
                  <c:v>48.96</c:v>
                </c:pt>
                <c:pt idx="4">
                  <c:v>46.6</c:v>
                </c:pt>
              </c:numCache>
            </c:numRef>
          </c:val>
          <c:extLst>
            <c:ext xmlns:c16="http://schemas.microsoft.com/office/drawing/2014/chart" uri="{C3380CC4-5D6E-409C-BE32-E72D297353CC}">
              <c16:uniqueId val="{00000000-1F2C-4107-94D7-787BDD6C70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53.36</c:v>
                </c:pt>
                <c:pt idx="1">
                  <c:v>50.94</c:v>
                </c:pt>
                <c:pt idx="2">
                  <c:v>50.06</c:v>
                </c:pt>
                <c:pt idx="3">
                  <c:v>49.38</c:v>
                </c:pt>
                <c:pt idx="4">
                  <c:v>48.53</c:v>
                </c:pt>
              </c:numCache>
            </c:numRef>
          </c:val>
          <c:smooth val="0"/>
          <c:extLst>
            <c:ext xmlns:c16="http://schemas.microsoft.com/office/drawing/2014/chart" uri="{C3380CC4-5D6E-409C-BE32-E72D297353CC}">
              <c16:uniqueId val="{00000001-1F2C-4107-94D7-787BDD6C70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245.05</c:v>
                </c:pt>
                <c:pt idx="1">
                  <c:v>258.86</c:v>
                </c:pt>
                <c:pt idx="2">
                  <c:v>315.36</c:v>
                </c:pt>
                <c:pt idx="3">
                  <c:v>318.70999999999998</c:v>
                </c:pt>
                <c:pt idx="4">
                  <c:v>331.05</c:v>
                </c:pt>
              </c:numCache>
            </c:numRef>
          </c:val>
          <c:extLst>
            <c:ext xmlns:c16="http://schemas.microsoft.com/office/drawing/2014/chart" uri="{C3380CC4-5D6E-409C-BE32-E72D297353CC}">
              <c16:uniqueId val="{00000000-51E2-44F9-BC45-185CDFFA061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347.38</c:v>
                </c:pt>
                <c:pt idx="1">
                  <c:v>371.2</c:v>
                </c:pt>
                <c:pt idx="2">
                  <c:v>309.22000000000003</c:v>
                </c:pt>
                <c:pt idx="3">
                  <c:v>316.97000000000003</c:v>
                </c:pt>
                <c:pt idx="4">
                  <c:v>326.17</c:v>
                </c:pt>
              </c:numCache>
            </c:numRef>
          </c:val>
          <c:smooth val="0"/>
          <c:extLst>
            <c:ext xmlns:c16="http://schemas.microsoft.com/office/drawing/2014/chart" uri="{C3380CC4-5D6E-409C-BE32-E72D297353CC}">
              <c16:uniqueId val="{00000001-51E2-44F9-BC45-185CDFFA061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【155.69】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【765.05】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【81.92】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【224.12】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【328.76】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22" zoomScale="85" zoomScaleNormal="8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酒田市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8"/>
      <c r="D7" s="48"/>
      <c r="E7" s="48"/>
      <c r="F7" s="48"/>
      <c r="G7" s="48"/>
      <c r="H7" s="48"/>
      <c r="I7" s="48" t="s">
        <v>2</v>
      </c>
      <c r="J7" s="48"/>
      <c r="K7" s="48"/>
      <c r="L7" s="48"/>
      <c r="M7" s="48"/>
      <c r="N7" s="48"/>
      <c r="O7" s="48"/>
      <c r="P7" s="48" t="s">
        <v>3</v>
      </c>
      <c r="Q7" s="48"/>
      <c r="R7" s="48"/>
      <c r="S7" s="48"/>
      <c r="T7" s="48"/>
      <c r="U7" s="48"/>
      <c r="V7" s="48"/>
      <c r="W7" s="48" t="s">
        <v>4</v>
      </c>
      <c r="X7" s="48"/>
      <c r="Y7" s="48"/>
      <c r="Z7" s="48"/>
      <c r="AA7" s="48"/>
      <c r="AB7" s="48"/>
      <c r="AC7" s="48"/>
      <c r="AD7" s="48" t="s">
        <v>5</v>
      </c>
      <c r="AE7" s="48"/>
      <c r="AF7" s="48"/>
      <c r="AG7" s="48"/>
      <c r="AH7" s="48"/>
      <c r="AI7" s="48"/>
      <c r="AJ7" s="48"/>
      <c r="AK7" s="3"/>
      <c r="AL7" s="48" t="s">
        <v>6</v>
      </c>
      <c r="AM7" s="48"/>
      <c r="AN7" s="48"/>
      <c r="AO7" s="48"/>
      <c r="AP7" s="48"/>
      <c r="AQ7" s="48"/>
      <c r="AR7" s="48"/>
      <c r="AS7" s="48"/>
      <c r="AT7" s="48" t="s">
        <v>7</v>
      </c>
      <c r="AU7" s="48"/>
      <c r="AV7" s="48"/>
      <c r="AW7" s="48"/>
      <c r="AX7" s="48"/>
      <c r="AY7" s="48"/>
      <c r="AZ7" s="48"/>
      <c r="BA7" s="48"/>
      <c r="BB7" s="48" t="s">
        <v>8</v>
      </c>
      <c r="BC7" s="48"/>
      <c r="BD7" s="48"/>
      <c r="BE7" s="48"/>
      <c r="BF7" s="48"/>
      <c r="BG7" s="48"/>
      <c r="BH7" s="48"/>
      <c r="BI7" s="48"/>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法適用</v>
      </c>
      <c r="C8" s="71"/>
      <c r="D8" s="71"/>
      <c r="E8" s="71"/>
      <c r="F8" s="71"/>
      <c r="G8" s="71"/>
      <c r="H8" s="71"/>
      <c r="I8" s="71" t="str">
        <f>データ!J6</f>
        <v>下水道事業</v>
      </c>
      <c r="J8" s="71"/>
      <c r="K8" s="71"/>
      <c r="L8" s="71"/>
      <c r="M8" s="71"/>
      <c r="N8" s="71"/>
      <c r="O8" s="71"/>
      <c r="P8" s="71" t="str">
        <f>データ!K6</f>
        <v>個別排水処理</v>
      </c>
      <c r="Q8" s="71"/>
      <c r="R8" s="71"/>
      <c r="S8" s="71"/>
      <c r="T8" s="71"/>
      <c r="U8" s="71"/>
      <c r="V8" s="71"/>
      <c r="W8" s="71" t="str">
        <f>データ!L6</f>
        <v>L2</v>
      </c>
      <c r="X8" s="71"/>
      <c r="Y8" s="71"/>
      <c r="Z8" s="71"/>
      <c r="AA8" s="71"/>
      <c r="AB8" s="71"/>
      <c r="AC8" s="71"/>
      <c r="AD8" s="72" t="str">
        <f>データ!$M$6</f>
        <v>自治体職員</v>
      </c>
      <c r="AE8" s="72"/>
      <c r="AF8" s="72"/>
      <c r="AG8" s="72"/>
      <c r="AH8" s="72"/>
      <c r="AI8" s="72"/>
      <c r="AJ8" s="72"/>
      <c r="AK8" s="3"/>
      <c r="AL8" s="47">
        <f>データ!S6</f>
        <v>98795</v>
      </c>
      <c r="AM8" s="47"/>
      <c r="AN8" s="47"/>
      <c r="AO8" s="47"/>
      <c r="AP8" s="47"/>
      <c r="AQ8" s="47"/>
      <c r="AR8" s="47"/>
      <c r="AS8" s="47"/>
      <c r="AT8" s="46">
        <f>データ!T6</f>
        <v>602.98</v>
      </c>
      <c r="AU8" s="46"/>
      <c r="AV8" s="46"/>
      <c r="AW8" s="46"/>
      <c r="AX8" s="46"/>
      <c r="AY8" s="46"/>
      <c r="AZ8" s="46"/>
      <c r="BA8" s="46"/>
      <c r="BB8" s="46">
        <f>データ!U6</f>
        <v>163.84</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48" t="s">
        <v>12</v>
      </c>
      <c r="C9" s="48"/>
      <c r="D9" s="48"/>
      <c r="E9" s="48"/>
      <c r="F9" s="48"/>
      <c r="G9" s="48"/>
      <c r="H9" s="48"/>
      <c r="I9" s="48" t="s">
        <v>13</v>
      </c>
      <c r="J9" s="48"/>
      <c r="K9" s="48"/>
      <c r="L9" s="48"/>
      <c r="M9" s="48"/>
      <c r="N9" s="48"/>
      <c r="O9" s="48"/>
      <c r="P9" s="48" t="s">
        <v>14</v>
      </c>
      <c r="Q9" s="48"/>
      <c r="R9" s="48"/>
      <c r="S9" s="48"/>
      <c r="T9" s="48"/>
      <c r="U9" s="48"/>
      <c r="V9" s="48"/>
      <c r="W9" s="48" t="s">
        <v>15</v>
      </c>
      <c r="X9" s="48"/>
      <c r="Y9" s="48"/>
      <c r="Z9" s="48"/>
      <c r="AA9" s="48"/>
      <c r="AB9" s="48"/>
      <c r="AC9" s="48"/>
      <c r="AD9" s="48" t="s">
        <v>16</v>
      </c>
      <c r="AE9" s="48"/>
      <c r="AF9" s="48"/>
      <c r="AG9" s="48"/>
      <c r="AH9" s="48"/>
      <c r="AI9" s="48"/>
      <c r="AJ9" s="48"/>
      <c r="AK9" s="3"/>
      <c r="AL9" s="48" t="s">
        <v>17</v>
      </c>
      <c r="AM9" s="48"/>
      <c r="AN9" s="48"/>
      <c r="AO9" s="48"/>
      <c r="AP9" s="48"/>
      <c r="AQ9" s="48"/>
      <c r="AR9" s="48"/>
      <c r="AS9" s="48"/>
      <c r="AT9" s="48" t="s">
        <v>18</v>
      </c>
      <c r="AU9" s="48"/>
      <c r="AV9" s="48"/>
      <c r="AW9" s="48"/>
      <c r="AX9" s="48"/>
      <c r="AY9" s="48"/>
      <c r="AZ9" s="48"/>
      <c r="BA9" s="48"/>
      <c r="BB9" s="48" t="s">
        <v>19</v>
      </c>
      <c r="BC9" s="48"/>
      <c r="BD9" s="48"/>
      <c r="BE9" s="48"/>
      <c r="BF9" s="48"/>
      <c r="BG9" s="48"/>
      <c r="BH9" s="48"/>
      <c r="BI9" s="48"/>
      <c r="BJ9" s="3"/>
      <c r="BK9" s="3"/>
      <c r="BL9" s="49" t="s">
        <v>20</v>
      </c>
      <c r="BM9" s="50"/>
      <c r="BN9" s="51" t="s">
        <v>21</v>
      </c>
      <c r="BO9" s="51"/>
      <c r="BP9" s="51"/>
      <c r="BQ9" s="51"/>
      <c r="BR9" s="51"/>
      <c r="BS9" s="51"/>
      <c r="BT9" s="51"/>
      <c r="BU9" s="51"/>
      <c r="BV9" s="51"/>
      <c r="BW9" s="51"/>
      <c r="BX9" s="51"/>
      <c r="BY9" s="52"/>
    </row>
    <row r="10" spans="1:78" ht="18.75" customHeight="1" x14ac:dyDescent="0.15">
      <c r="A10" s="2"/>
      <c r="B10" s="46" t="str">
        <f>データ!N6</f>
        <v>-</v>
      </c>
      <c r="C10" s="46"/>
      <c r="D10" s="46"/>
      <c r="E10" s="46"/>
      <c r="F10" s="46"/>
      <c r="G10" s="46"/>
      <c r="H10" s="46"/>
      <c r="I10" s="46">
        <f>データ!O6</f>
        <v>4.51</v>
      </c>
      <c r="J10" s="46"/>
      <c r="K10" s="46"/>
      <c r="L10" s="46"/>
      <c r="M10" s="46"/>
      <c r="N10" s="46"/>
      <c r="O10" s="46"/>
      <c r="P10" s="46">
        <f>データ!P6</f>
        <v>0.18</v>
      </c>
      <c r="Q10" s="46"/>
      <c r="R10" s="46"/>
      <c r="S10" s="46"/>
      <c r="T10" s="46"/>
      <c r="U10" s="46"/>
      <c r="V10" s="46"/>
      <c r="W10" s="46">
        <f>データ!Q6</f>
        <v>100</v>
      </c>
      <c r="X10" s="46"/>
      <c r="Y10" s="46"/>
      <c r="Z10" s="46"/>
      <c r="AA10" s="46"/>
      <c r="AB10" s="46"/>
      <c r="AC10" s="46"/>
      <c r="AD10" s="47">
        <f>データ!R6</f>
        <v>3327</v>
      </c>
      <c r="AE10" s="47"/>
      <c r="AF10" s="47"/>
      <c r="AG10" s="47"/>
      <c r="AH10" s="47"/>
      <c r="AI10" s="47"/>
      <c r="AJ10" s="47"/>
      <c r="AK10" s="2"/>
      <c r="AL10" s="47">
        <f>データ!V6</f>
        <v>181</v>
      </c>
      <c r="AM10" s="47"/>
      <c r="AN10" s="47"/>
      <c r="AO10" s="47"/>
      <c r="AP10" s="47"/>
      <c r="AQ10" s="47"/>
      <c r="AR10" s="47"/>
      <c r="AS10" s="47"/>
      <c r="AT10" s="46">
        <f>データ!W6</f>
        <v>1.55</v>
      </c>
      <c r="AU10" s="46"/>
      <c r="AV10" s="46"/>
      <c r="AW10" s="46"/>
      <c r="AX10" s="46"/>
      <c r="AY10" s="46"/>
      <c r="AZ10" s="46"/>
      <c r="BA10" s="46"/>
      <c r="BB10" s="46">
        <f>データ!X6</f>
        <v>116.77</v>
      </c>
      <c r="BC10" s="46"/>
      <c r="BD10" s="46"/>
      <c r="BE10" s="46"/>
      <c r="BF10" s="46"/>
      <c r="BG10" s="46"/>
      <c r="BH10" s="46"/>
      <c r="BI10" s="46"/>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39" t="s">
        <v>26</v>
      </c>
      <c r="BM14" s="40"/>
      <c r="BN14" s="40"/>
      <c r="BO14" s="40"/>
      <c r="BP14" s="40"/>
      <c r="BQ14" s="40"/>
      <c r="BR14" s="40"/>
      <c r="BS14" s="40"/>
      <c r="BT14" s="40"/>
      <c r="BU14" s="40"/>
      <c r="BV14" s="40"/>
      <c r="BW14" s="40"/>
      <c r="BX14" s="40"/>
      <c r="BY14" s="40"/>
      <c r="BZ14" s="41"/>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42"/>
      <c r="BM15" s="43"/>
      <c r="BN15" s="43"/>
      <c r="BO15" s="43"/>
      <c r="BP15" s="43"/>
      <c r="BQ15" s="43"/>
      <c r="BR15" s="43"/>
      <c r="BS15" s="43"/>
      <c r="BT15" s="43"/>
      <c r="BU15" s="43"/>
      <c r="BV15" s="43"/>
      <c r="BW15" s="43"/>
      <c r="BX15" s="43"/>
      <c r="BY15" s="43"/>
      <c r="BZ15" s="4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9" t="s">
        <v>27</v>
      </c>
      <c r="BM45" s="40"/>
      <c r="BN45" s="40"/>
      <c r="BO45" s="40"/>
      <c r="BP45" s="40"/>
      <c r="BQ45" s="40"/>
      <c r="BR45" s="40"/>
      <c r="BS45" s="40"/>
      <c r="BT45" s="40"/>
      <c r="BU45" s="40"/>
      <c r="BV45" s="40"/>
      <c r="BW45" s="40"/>
      <c r="BX45" s="40"/>
      <c r="BY45" s="40"/>
      <c r="BZ45" s="4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2"/>
      <c r="BM46" s="43"/>
      <c r="BN46" s="43"/>
      <c r="BO46" s="43"/>
      <c r="BP46" s="43"/>
      <c r="BQ46" s="43"/>
      <c r="BR46" s="43"/>
      <c r="BS46" s="43"/>
      <c r="BT46" s="43"/>
      <c r="BU46" s="43"/>
      <c r="BV46" s="43"/>
      <c r="BW46" s="43"/>
      <c r="BX46" s="43"/>
      <c r="BY46" s="43"/>
      <c r="BZ46" s="4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2"/>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2"/>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2"/>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2"/>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2"/>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2"/>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2"/>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2"/>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2"/>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2"/>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2"/>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2"/>
      <c r="BM59" s="30"/>
      <c r="BN59" s="30"/>
      <c r="BO59" s="30"/>
      <c r="BP59" s="30"/>
      <c r="BQ59" s="30"/>
      <c r="BR59" s="30"/>
      <c r="BS59" s="30"/>
      <c r="BT59" s="30"/>
      <c r="BU59" s="30"/>
      <c r="BV59" s="30"/>
      <c r="BW59" s="30"/>
      <c r="BX59" s="30"/>
      <c r="BY59" s="30"/>
      <c r="BZ59" s="31"/>
    </row>
    <row r="60" spans="1:78" ht="13.5" customHeight="1" x14ac:dyDescent="0.15">
      <c r="A60" s="2"/>
      <c r="B60" s="36" t="s">
        <v>28</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32"/>
      <c r="BM60" s="30"/>
      <c r="BN60" s="30"/>
      <c r="BO60" s="30"/>
      <c r="BP60" s="30"/>
      <c r="BQ60" s="30"/>
      <c r="BR60" s="30"/>
      <c r="BS60" s="30"/>
      <c r="BT60" s="30"/>
      <c r="BU60" s="30"/>
      <c r="BV60" s="30"/>
      <c r="BW60" s="30"/>
      <c r="BX60" s="30"/>
      <c r="BY60" s="30"/>
      <c r="BZ60" s="31"/>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32"/>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2"/>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3"/>
      <c r="BM63" s="34"/>
      <c r="BN63" s="34"/>
      <c r="BO63" s="34"/>
      <c r="BP63" s="34"/>
      <c r="BQ63" s="34"/>
      <c r="BR63" s="34"/>
      <c r="BS63" s="34"/>
      <c r="BT63" s="34"/>
      <c r="BU63" s="34"/>
      <c r="BV63" s="34"/>
      <c r="BW63" s="34"/>
      <c r="BX63" s="34"/>
      <c r="BY63" s="34"/>
      <c r="BZ63" s="3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9" t="s">
        <v>29</v>
      </c>
      <c r="BM64" s="40"/>
      <c r="BN64" s="40"/>
      <c r="BO64" s="40"/>
      <c r="BP64" s="40"/>
      <c r="BQ64" s="40"/>
      <c r="BR64" s="40"/>
      <c r="BS64" s="40"/>
      <c r="BT64" s="40"/>
      <c r="BU64" s="40"/>
      <c r="BV64" s="40"/>
      <c r="BW64" s="40"/>
      <c r="BX64" s="40"/>
      <c r="BY64" s="40"/>
      <c r="BZ64" s="4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2"/>
      <c r="BM65" s="43"/>
      <c r="BN65" s="43"/>
      <c r="BO65" s="43"/>
      <c r="BP65" s="43"/>
      <c r="BQ65" s="43"/>
      <c r="BR65" s="43"/>
      <c r="BS65" s="43"/>
      <c r="BT65" s="43"/>
      <c r="BU65" s="43"/>
      <c r="BV65" s="43"/>
      <c r="BW65" s="43"/>
      <c r="BX65" s="43"/>
      <c r="BY65" s="43"/>
      <c r="BZ65" s="4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2"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2"/>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2"/>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2"/>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2"/>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2"/>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2"/>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2"/>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2"/>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2"/>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2"/>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2"/>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2"/>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2"/>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2"/>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2"/>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3"/>
      <c r="BM82" s="34"/>
      <c r="BN82" s="34"/>
      <c r="BO82" s="34"/>
      <c r="BP82" s="34"/>
      <c r="BQ82" s="34"/>
      <c r="BR82" s="34"/>
      <c r="BS82" s="34"/>
      <c r="BT82" s="34"/>
      <c r="BU82" s="34"/>
      <c r="BV82" s="34"/>
      <c r="BW82" s="34"/>
      <c r="BX82" s="34"/>
      <c r="BY82" s="34"/>
      <c r="BZ82" s="35"/>
    </row>
    <row r="83" spans="1:78" x14ac:dyDescent="0.15">
      <c r="C83" s="45" t="s">
        <v>30</v>
      </c>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c r="AX83" s="45"/>
      <c r="AY83" s="45"/>
      <c r="AZ83" s="45"/>
      <c r="BA83" s="45"/>
      <c r="BB83" s="45"/>
      <c r="BC83" s="45"/>
      <c r="BD83" s="45"/>
      <c r="BE83" s="45"/>
      <c r="BF83" s="45"/>
      <c r="BG83" s="45"/>
      <c r="BH83" s="45"/>
      <c r="BI83" s="45"/>
      <c r="BJ83" s="4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【96.22】</v>
      </c>
      <c r="F85" s="12" t="str">
        <f>データ!AT6</f>
        <v>【232.28】</v>
      </c>
      <c r="G85" s="12" t="str">
        <f>データ!BE6</f>
        <v>【155.69】</v>
      </c>
      <c r="H85" s="12" t="str">
        <f>データ!BP6</f>
        <v>【765.05】</v>
      </c>
      <c r="I85" s="12" t="str">
        <f>データ!CA6</f>
        <v>【48.97】</v>
      </c>
      <c r="J85" s="12" t="str">
        <f>データ!CL6</f>
        <v>【328.76】</v>
      </c>
      <c r="K85" s="12" t="str">
        <f>データ!CW6</f>
        <v>【224.12】</v>
      </c>
      <c r="L85" s="12" t="str">
        <f>データ!DH6</f>
        <v>【81.92】</v>
      </c>
      <c r="M85" s="12" t="str">
        <f>データ!DS6</f>
        <v>【35.80】</v>
      </c>
      <c r="N85" s="12" t="str">
        <f>データ!ED6</f>
        <v>【-】</v>
      </c>
      <c r="O85" s="12" t="str">
        <f>データ!EO6</f>
        <v>【-】</v>
      </c>
    </row>
  </sheetData>
  <sheetProtection algorithmName="SHA-512" hashValue="XLGfjA/Lb/s/4jHINqpvY07G8ApQcPH+4t5bMISRS6urXAYcwXwIJryDCZXGPhsmT0ZFlACPizCNXYzWFCGlPQ==" saltValue="5Et1wr5uO8P48UdInXEaX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62049</v>
      </c>
      <c r="D6" s="19">
        <f t="shared" si="3"/>
        <v>46</v>
      </c>
      <c r="E6" s="19">
        <f t="shared" si="3"/>
        <v>18</v>
      </c>
      <c r="F6" s="19">
        <f t="shared" si="3"/>
        <v>1</v>
      </c>
      <c r="G6" s="19">
        <f t="shared" si="3"/>
        <v>0</v>
      </c>
      <c r="H6" s="19" t="str">
        <f t="shared" si="3"/>
        <v>山形県　酒田市</v>
      </c>
      <c r="I6" s="19" t="str">
        <f t="shared" si="3"/>
        <v>法適用</v>
      </c>
      <c r="J6" s="19" t="str">
        <f t="shared" si="3"/>
        <v>下水道事業</v>
      </c>
      <c r="K6" s="19" t="str">
        <f t="shared" si="3"/>
        <v>個別排水処理</v>
      </c>
      <c r="L6" s="19" t="str">
        <f t="shared" si="3"/>
        <v>L2</v>
      </c>
      <c r="M6" s="19" t="str">
        <f t="shared" si="3"/>
        <v>自治体職員</v>
      </c>
      <c r="N6" s="20" t="str">
        <f t="shared" si="3"/>
        <v>-</v>
      </c>
      <c r="O6" s="20">
        <f t="shared" si="3"/>
        <v>4.51</v>
      </c>
      <c r="P6" s="20">
        <f t="shared" si="3"/>
        <v>0.18</v>
      </c>
      <c r="Q6" s="20">
        <f t="shared" si="3"/>
        <v>100</v>
      </c>
      <c r="R6" s="20">
        <f t="shared" si="3"/>
        <v>3327</v>
      </c>
      <c r="S6" s="20">
        <f t="shared" si="3"/>
        <v>98795</v>
      </c>
      <c r="T6" s="20">
        <f t="shared" si="3"/>
        <v>602.98</v>
      </c>
      <c r="U6" s="20">
        <f t="shared" si="3"/>
        <v>163.84</v>
      </c>
      <c r="V6" s="20">
        <f t="shared" si="3"/>
        <v>181</v>
      </c>
      <c r="W6" s="20">
        <f t="shared" si="3"/>
        <v>1.55</v>
      </c>
      <c r="X6" s="20">
        <f t="shared" si="3"/>
        <v>116.77</v>
      </c>
      <c r="Y6" s="21">
        <f>IF(Y7="",NA(),Y7)</f>
        <v>50.74</v>
      </c>
      <c r="Z6" s="21">
        <f t="shared" ref="Z6:AH6" si="4">IF(Z7="",NA(),Z7)</f>
        <v>47.91</v>
      </c>
      <c r="AA6" s="21">
        <f t="shared" si="4"/>
        <v>139.15</v>
      </c>
      <c r="AB6" s="21">
        <f t="shared" si="4"/>
        <v>161.04</v>
      </c>
      <c r="AC6" s="21">
        <f t="shared" si="4"/>
        <v>100.07</v>
      </c>
      <c r="AD6" s="21">
        <f t="shared" si="4"/>
        <v>109.03</v>
      </c>
      <c r="AE6" s="21">
        <f t="shared" si="4"/>
        <v>105.3</v>
      </c>
      <c r="AF6" s="21">
        <f t="shared" si="4"/>
        <v>89.75</v>
      </c>
      <c r="AG6" s="21">
        <f t="shared" si="4"/>
        <v>96.14</v>
      </c>
      <c r="AH6" s="21">
        <f t="shared" si="4"/>
        <v>95.6</v>
      </c>
      <c r="AI6" s="20" t="str">
        <f>IF(AI7="","",IF(AI7="-","【-】","【"&amp;SUBSTITUTE(TEXT(AI7,"#,##0.00"),"-","△")&amp;"】"))</f>
        <v>【96.22】</v>
      </c>
      <c r="AJ6" s="21">
        <f>IF(AJ7="",NA(),AJ7)</f>
        <v>98.44</v>
      </c>
      <c r="AK6" s="21">
        <f t="shared" ref="AK6:AS6" si="5">IF(AK7="",NA(),AK7)</f>
        <v>216</v>
      </c>
      <c r="AL6" s="21">
        <f t="shared" si="5"/>
        <v>221.62</v>
      </c>
      <c r="AM6" s="20">
        <f t="shared" si="5"/>
        <v>0</v>
      </c>
      <c r="AN6" s="20">
        <f t="shared" si="5"/>
        <v>0</v>
      </c>
      <c r="AO6" s="21">
        <f t="shared" si="5"/>
        <v>34.340000000000003</v>
      </c>
      <c r="AP6" s="21">
        <f t="shared" si="5"/>
        <v>40.119999999999997</v>
      </c>
      <c r="AQ6" s="21">
        <f t="shared" si="5"/>
        <v>249.76</v>
      </c>
      <c r="AR6" s="21">
        <f t="shared" si="5"/>
        <v>237</v>
      </c>
      <c r="AS6" s="21">
        <f t="shared" si="5"/>
        <v>257.23</v>
      </c>
      <c r="AT6" s="20" t="str">
        <f>IF(AT7="","",IF(AT7="-","【-】","【"&amp;SUBSTITUTE(TEXT(AT7,"#,##0.00"),"-","△")&amp;"】"))</f>
        <v>【232.28】</v>
      </c>
      <c r="AU6" s="21">
        <f>IF(AU7="",NA(),AU7)</f>
        <v>75.17</v>
      </c>
      <c r="AV6" s="21">
        <f t="shared" ref="AV6:BD6" si="6">IF(AV7="",NA(),AV7)</f>
        <v>74.37</v>
      </c>
      <c r="AW6" s="21">
        <f t="shared" si="6"/>
        <v>19.29</v>
      </c>
      <c r="AX6" s="21">
        <f t="shared" si="6"/>
        <v>170.73</v>
      </c>
      <c r="AY6" s="21">
        <f t="shared" si="6"/>
        <v>164.39</v>
      </c>
      <c r="AZ6" s="21">
        <f t="shared" si="6"/>
        <v>202.79</v>
      </c>
      <c r="BA6" s="21">
        <f t="shared" si="6"/>
        <v>255.28</v>
      </c>
      <c r="BB6" s="21">
        <f t="shared" si="6"/>
        <v>256.37</v>
      </c>
      <c r="BC6" s="21">
        <f t="shared" si="6"/>
        <v>135.35</v>
      </c>
      <c r="BD6" s="21">
        <f t="shared" si="6"/>
        <v>150.91999999999999</v>
      </c>
      <c r="BE6" s="20" t="str">
        <f>IF(BE7="","",IF(BE7="-","【-】","【"&amp;SUBSTITUTE(TEXT(BE7,"#,##0.00"),"-","△")&amp;"】"))</f>
        <v>【155.69】</v>
      </c>
      <c r="BF6" s="21">
        <f>IF(BF7="",NA(),BF7)</f>
        <v>339.82</v>
      </c>
      <c r="BG6" s="21">
        <f t="shared" ref="BG6:BO6" si="7">IF(BG7="",NA(),BG7)</f>
        <v>345.49</v>
      </c>
      <c r="BH6" s="21">
        <f t="shared" si="7"/>
        <v>2047.3</v>
      </c>
      <c r="BI6" s="21">
        <f t="shared" si="7"/>
        <v>1996.03</v>
      </c>
      <c r="BJ6" s="21">
        <f t="shared" si="7"/>
        <v>1976.62</v>
      </c>
      <c r="BK6" s="21">
        <f t="shared" si="7"/>
        <v>768.3</v>
      </c>
      <c r="BL6" s="21">
        <f t="shared" si="7"/>
        <v>918.36</v>
      </c>
      <c r="BM6" s="21">
        <f t="shared" si="7"/>
        <v>862.99</v>
      </c>
      <c r="BN6" s="21">
        <f t="shared" si="7"/>
        <v>782.91</v>
      </c>
      <c r="BO6" s="21">
        <f t="shared" si="7"/>
        <v>783.21</v>
      </c>
      <c r="BP6" s="20" t="str">
        <f>IF(BP7="","",IF(BP7="-","【-】","【"&amp;SUBSTITUTE(TEXT(BP7,"#,##0.00"),"-","△")&amp;"】"))</f>
        <v>【765.05】</v>
      </c>
      <c r="BQ6" s="21">
        <f>IF(BQ7="",NA(),BQ7)</f>
        <v>64.5</v>
      </c>
      <c r="BR6" s="21">
        <f t="shared" ref="BR6:BZ6" si="8">IF(BR7="",NA(),BR7)</f>
        <v>60.88</v>
      </c>
      <c r="BS6" s="21">
        <f t="shared" si="8"/>
        <v>49.86</v>
      </c>
      <c r="BT6" s="21">
        <f t="shared" si="8"/>
        <v>48.96</v>
      </c>
      <c r="BU6" s="21">
        <f t="shared" si="8"/>
        <v>46.6</v>
      </c>
      <c r="BV6" s="21">
        <f t="shared" si="8"/>
        <v>53.36</v>
      </c>
      <c r="BW6" s="21">
        <f t="shared" si="8"/>
        <v>50.94</v>
      </c>
      <c r="BX6" s="21">
        <f t="shared" si="8"/>
        <v>50.06</v>
      </c>
      <c r="BY6" s="21">
        <f t="shared" si="8"/>
        <v>49.38</v>
      </c>
      <c r="BZ6" s="21">
        <f t="shared" si="8"/>
        <v>48.53</v>
      </c>
      <c r="CA6" s="20" t="str">
        <f>IF(CA7="","",IF(CA7="-","【-】","【"&amp;SUBSTITUTE(TEXT(CA7,"#,##0.00"),"-","△")&amp;"】"))</f>
        <v>【48.97】</v>
      </c>
      <c r="CB6" s="21">
        <f>IF(CB7="",NA(),CB7)</f>
        <v>245.05</v>
      </c>
      <c r="CC6" s="21">
        <f t="shared" ref="CC6:CK6" si="9">IF(CC7="",NA(),CC7)</f>
        <v>258.86</v>
      </c>
      <c r="CD6" s="21">
        <f t="shared" si="9"/>
        <v>315.36</v>
      </c>
      <c r="CE6" s="21">
        <f t="shared" si="9"/>
        <v>318.70999999999998</v>
      </c>
      <c r="CF6" s="21">
        <f t="shared" si="9"/>
        <v>331.05</v>
      </c>
      <c r="CG6" s="21">
        <f t="shared" si="9"/>
        <v>347.38</v>
      </c>
      <c r="CH6" s="21">
        <f t="shared" si="9"/>
        <v>371.2</v>
      </c>
      <c r="CI6" s="21">
        <f t="shared" si="9"/>
        <v>309.22000000000003</v>
      </c>
      <c r="CJ6" s="21">
        <f t="shared" si="9"/>
        <v>316.97000000000003</v>
      </c>
      <c r="CK6" s="21">
        <f t="shared" si="9"/>
        <v>326.17</v>
      </c>
      <c r="CL6" s="20" t="str">
        <f>IF(CL7="","",IF(CL7="-","【-】","【"&amp;SUBSTITUTE(TEXT(CL7,"#,##0.00"),"-","△")&amp;"】"))</f>
        <v>【328.76】</v>
      </c>
      <c r="CM6" s="21">
        <f>IF(CM7="",NA(),CM7)</f>
        <v>54.44</v>
      </c>
      <c r="CN6" s="21">
        <f t="shared" ref="CN6:CV6" si="10">IF(CN7="",NA(),CN7)</f>
        <v>51.11</v>
      </c>
      <c r="CO6" s="21">
        <f t="shared" si="10"/>
        <v>47.78</v>
      </c>
      <c r="CP6" s="21">
        <f t="shared" si="10"/>
        <v>46.67</v>
      </c>
      <c r="CQ6" s="21">
        <f t="shared" si="10"/>
        <v>44.44</v>
      </c>
      <c r="CR6" s="21">
        <f t="shared" si="10"/>
        <v>49.31</v>
      </c>
      <c r="CS6" s="21">
        <f t="shared" si="10"/>
        <v>47.29</v>
      </c>
      <c r="CT6" s="21">
        <f t="shared" si="10"/>
        <v>47.35</v>
      </c>
      <c r="CU6" s="21">
        <f t="shared" si="10"/>
        <v>46.36</v>
      </c>
      <c r="CV6" s="21">
        <f t="shared" si="10"/>
        <v>228.91</v>
      </c>
      <c r="CW6" s="20" t="str">
        <f>IF(CW7="","",IF(CW7="-","【-】","【"&amp;SUBSTITUTE(TEXT(CW7,"#,##0.00"),"-","△")&amp;"】"))</f>
        <v>【224.12】</v>
      </c>
      <c r="CX6" s="21">
        <f>IF(CX7="",NA(),CX7)</f>
        <v>100</v>
      </c>
      <c r="CY6" s="21">
        <f t="shared" ref="CY6:DG6" si="11">IF(CY7="",NA(),CY7)</f>
        <v>100</v>
      </c>
      <c r="CZ6" s="21">
        <f t="shared" si="11"/>
        <v>100</v>
      </c>
      <c r="DA6" s="21">
        <f t="shared" si="11"/>
        <v>100</v>
      </c>
      <c r="DB6" s="21">
        <f t="shared" si="11"/>
        <v>100</v>
      </c>
      <c r="DC6" s="21">
        <f t="shared" si="11"/>
        <v>57.28</v>
      </c>
      <c r="DD6" s="21">
        <f t="shared" si="11"/>
        <v>57.74</v>
      </c>
      <c r="DE6" s="21">
        <f t="shared" si="11"/>
        <v>81.209999999999994</v>
      </c>
      <c r="DF6" s="21">
        <f t="shared" si="11"/>
        <v>83.08</v>
      </c>
      <c r="DG6" s="21">
        <f t="shared" si="11"/>
        <v>82.61</v>
      </c>
      <c r="DH6" s="20" t="str">
        <f>IF(DH7="","",IF(DH7="-","【-】","【"&amp;SUBSTITUTE(TEXT(DH7,"#,##0.00"),"-","△")&amp;"】"))</f>
        <v>【81.92】</v>
      </c>
      <c r="DI6" s="20">
        <f>IF(DI7="",NA(),DI7)</f>
        <v>0</v>
      </c>
      <c r="DJ6" s="21">
        <f t="shared" ref="DJ6:DR6" si="12">IF(DJ7="",NA(),DJ7)</f>
        <v>10.78</v>
      </c>
      <c r="DK6" s="21">
        <f t="shared" si="12"/>
        <v>15.71</v>
      </c>
      <c r="DL6" s="21">
        <f t="shared" si="12"/>
        <v>20.95</v>
      </c>
      <c r="DM6" s="21">
        <f t="shared" si="12"/>
        <v>26.18</v>
      </c>
      <c r="DN6" s="21">
        <f t="shared" si="12"/>
        <v>9.51</v>
      </c>
      <c r="DO6" s="21">
        <f t="shared" si="12"/>
        <v>14.11</v>
      </c>
      <c r="DP6" s="21">
        <f t="shared" si="12"/>
        <v>39.64</v>
      </c>
      <c r="DQ6" s="21">
        <f t="shared" si="12"/>
        <v>33.75</v>
      </c>
      <c r="DR6" s="21">
        <f t="shared" si="12"/>
        <v>36.21</v>
      </c>
      <c r="DS6" s="20" t="str">
        <f>IF(DS7="","",IF(DS7="-","【-】","【"&amp;SUBSTITUTE(TEXT(DS7,"#,##0.00"),"-","△")&amp;"】"))</f>
        <v>【35.80】</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62049</v>
      </c>
      <c r="D7" s="23">
        <v>46</v>
      </c>
      <c r="E7" s="23">
        <v>18</v>
      </c>
      <c r="F7" s="23">
        <v>1</v>
      </c>
      <c r="G7" s="23">
        <v>0</v>
      </c>
      <c r="H7" s="23" t="s">
        <v>96</v>
      </c>
      <c r="I7" s="23" t="s">
        <v>97</v>
      </c>
      <c r="J7" s="23" t="s">
        <v>98</v>
      </c>
      <c r="K7" s="23" t="s">
        <v>99</v>
      </c>
      <c r="L7" s="23" t="s">
        <v>100</v>
      </c>
      <c r="M7" s="23" t="s">
        <v>101</v>
      </c>
      <c r="N7" s="24" t="s">
        <v>102</v>
      </c>
      <c r="O7" s="24">
        <v>4.51</v>
      </c>
      <c r="P7" s="24">
        <v>0.18</v>
      </c>
      <c r="Q7" s="24">
        <v>100</v>
      </c>
      <c r="R7" s="24">
        <v>3327</v>
      </c>
      <c r="S7" s="24">
        <v>98795</v>
      </c>
      <c r="T7" s="24">
        <v>602.98</v>
      </c>
      <c r="U7" s="24">
        <v>163.84</v>
      </c>
      <c r="V7" s="24">
        <v>181</v>
      </c>
      <c r="W7" s="24">
        <v>1.55</v>
      </c>
      <c r="X7" s="24">
        <v>116.77</v>
      </c>
      <c r="Y7" s="24">
        <v>50.74</v>
      </c>
      <c r="Z7" s="24">
        <v>47.91</v>
      </c>
      <c r="AA7" s="24">
        <v>139.15</v>
      </c>
      <c r="AB7" s="24">
        <v>161.04</v>
      </c>
      <c r="AC7" s="24">
        <v>100.07</v>
      </c>
      <c r="AD7" s="24">
        <v>109.03</v>
      </c>
      <c r="AE7" s="24">
        <v>105.3</v>
      </c>
      <c r="AF7" s="24">
        <v>89.75</v>
      </c>
      <c r="AG7" s="24">
        <v>96.14</v>
      </c>
      <c r="AH7" s="24">
        <v>95.6</v>
      </c>
      <c r="AI7" s="24">
        <v>96.22</v>
      </c>
      <c r="AJ7" s="24">
        <v>98.44</v>
      </c>
      <c r="AK7" s="24">
        <v>216</v>
      </c>
      <c r="AL7" s="24">
        <v>221.62</v>
      </c>
      <c r="AM7" s="24">
        <v>0</v>
      </c>
      <c r="AN7" s="24">
        <v>0</v>
      </c>
      <c r="AO7" s="24">
        <v>34.340000000000003</v>
      </c>
      <c r="AP7" s="24">
        <v>40.119999999999997</v>
      </c>
      <c r="AQ7" s="24">
        <v>249.76</v>
      </c>
      <c r="AR7" s="24">
        <v>237</v>
      </c>
      <c r="AS7" s="24">
        <v>257.23</v>
      </c>
      <c r="AT7" s="24">
        <v>232.28</v>
      </c>
      <c r="AU7" s="24">
        <v>75.17</v>
      </c>
      <c r="AV7" s="24">
        <v>74.37</v>
      </c>
      <c r="AW7" s="24">
        <v>19.29</v>
      </c>
      <c r="AX7" s="24">
        <v>170.73</v>
      </c>
      <c r="AY7" s="24">
        <v>164.39</v>
      </c>
      <c r="AZ7" s="24">
        <v>202.79</v>
      </c>
      <c r="BA7" s="24">
        <v>255.28</v>
      </c>
      <c r="BB7" s="24">
        <v>256.37</v>
      </c>
      <c r="BC7" s="24">
        <v>135.35</v>
      </c>
      <c r="BD7" s="24">
        <v>150.91999999999999</v>
      </c>
      <c r="BE7" s="24">
        <v>155.69</v>
      </c>
      <c r="BF7" s="24">
        <v>339.82</v>
      </c>
      <c r="BG7" s="24">
        <v>345.49</v>
      </c>
      <c r="BH7" s="24">
        <v>2047.3</v>
      </c>
      <c r="BI7" s="24">
        <v>1996.03</v>
      </c>
      <c r="BJ7" s="24">
        <v>1976.62</v>
      </c>
      <c r="BK7" s="24">
        <v>768.3</v>
      </c>
      <c r="BL7" s="24">
        <v>918.36</v>
      </c>
      <c r="BM7" s="24">
        <v>862.99</v>
      </c>
      <c r="BN7" s="24">
        <v>782.91</v>
      </c>
      <c r="BO7" s="24">
        <v>783.21</v>
      </c>
      <c r="BP7" s="24">
        <v>765.05</v>
      </c>
      <c r="BQ7" s="24">
        <v>64.5</v>
      </c>
      <c r="BR7" s="24">
        <v>60.88</v>
      </c>
      <c r="BS7" s="24">
        <v>49.86</v>
      </c>
      <c r="BT7" s="24">
        <v>48.96</v>
      </c>
      <c r="BU7" s="24">
        <v>46.6</v>
      </c>
      <c r="BV7" s="24">
        <v>53.36</v>
      </c>
      <c r="BW7" s="24">
        <v>50.94</v>
      </c>
      <c r="BX7" s="24">
        <v>50.06</v>
      </c>
      <c r="BY7" s="24">
        <v>49.38</v>
      </c>
      <c r="BZ7" s="24">
        <v>48.53</v>
      </c>
      <c r="CA7" s="24">
        <v>48.97</v>
      </c>
      <c r="CB7" s="24">
        <v>245.05</v>
      </c>
      <c r="CC7" s="24">
        <v>258.86</v>
      </c>
      <c r="CD7" s="24">
        <v>315.36</v>
      </c>
      <c r="CE7" s="24">
        <v>318.70999999999998</v>
      </c>
      <c r="CF7" s="24">
        <v>331.05</v>
      </c>
      <c r="CG7" s="24">
        <v>347.38</v>
      </c>
      <c r="CH7" s="24">
        <v>371.2</v>
      </c>
      <c r="CI7" s="24">
        <v>309.22000000000003</v>
      </c>
      <c r="CJ7" s="24">
        <v>316.97000000000003</v>
      </c>
      <c r="CK7" s="24">
        <v>326.17</v>
      </c>
      <c r="CL7" s="24">
        <v>328.76</v>
      </c>
      <c r="CM7" s="24">
        <v>54.44</v>
      </c>
      <c r="CN7" s="24">
        <v>51.11</v>
      </c>
      <c r="CO7" s="24">
        <v>47.78</v>
      </c>
      <c r="CP7" s="24">
        <v>46.67</v>
      </c>
      <c r="CQ7" s="24">
        <v>44.44</v>
      </c>
      <c r="CR7" s="24">
        <v>49.31</v>
      </c>
      <c r="CS7" s="24">
        <v>47.29</v>
      </c>
      <c r="CT7" s="24">
        <v>47.35</v>
      </c>
      <c r="CU7" s="24">
        <v>46.36</v>
      </c>
      <c r="CV7" s="24">
        <v>228.91</v>
      </c>
      <c r="CW7" s="24">
        <v>224.12</v>
      </c>
      <c r="CX7" s="24">
        <v>100</v>
      </c>
      <c r="CY7" s="24">
        <v>100</v>
      </c>
      <c r="CZ7" s="24">
        <v>100</v>
      </c>
      <c r="DA7" s="24">
        <v>100</v>
      </c>
      <c r="DB7" s="24">
        <v>100</v>
      </c>
      <c r="DC7" s="24">
        <v>57.28</v>
      </c>
      <c r="DD7" s="24">
        <v>57.74</v>
      </c>
      <c r="DE7" s="24">
        <v>81.209999999999994</v>
      </c>
      <c r="DF7" s="24">
        <v>83.08</v>
      </c>
      <c r="DG7" s="24">
        <v>82.61</v>
      </c>
      <c r="DH7" s="24">
        <v>81.92</v>
      </c>
      <c r="DI7" s="24">
        <v>0</v>
      </c>
      <c r="DJ7" s="24">
        <v>10.78</v>
      </c>
      <c r="DK7" s="24">
        <v>15.71</v>
      </c>
      <c r="DL7" s="24">
        <v>20.95</v>
      </c>
      <c r="DM7" s="24">
        <v>26.18</v>
      </c>
      <c r="DN7" s="24">
        <v>9.51</v>
      </c>
      <c r="DO7" s="24">
        <v>14.11</v>
      </c>
      <c r="DP7" s="24">
        <v>39.64</v>
      </c>
      <c r="DQ7" s="24">
        <v>33.75</v>
      </c>
      <c r="DR7" s="24">
        <v>36.21</v>
      </c>
      <c r="DS7" s="24">
        <v>35.799999999999997</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2023-01-17T06:54:27Z</cp:lastPrinted>
  <dcterms:created xsi:type="dcterms:W3CDTF">2022-12-01T01:42:25Z</dcterms:created>
  <dcterms:modified xsi:type="dcterms:W3CDTF">2023-01-18T06:24:40Z</dcterms:modified>
  <cp:category/>
</cp:coreProperties>
</file>