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Fl-sv01\課共有\085.上下水道課\経営企画係\✐報告物関係✎\財政課\経営比較分析\R4（R3決算）\02回答（0118〆）\水道\【経営比較分析表】2021_062065_46_010\【経営比較分析表】2021_062065_46_010\"/>
    </mc:Choice>
  </mc:AlternateContent>
  <xr:revisionPtr revIDLastSave="0" documentId="13_ncr:1_{EA141ED2-5E7A-4E3F-8AC4-3F8579E5C7D1}" xr6:coauthVersionLast="36" xr6:coauthVersionMax="36" xr10:uidLastSave="{00000000-0000-0000-0000-000000000000}"/>
  <workbookProtection workbookAlgorithmName="SHA-512" workbookHashValue="4R1TafxGorJZFtAPoPv5jzoRcL/ML3bTMgA8A9RsRS9TkeNxd1mXpD2YXdSlY0VL/rZAeXCH4/cxRZLwewCQVw==" workbookSaltValue="TKD/betUVF88N4+/pWugIw==" workbookSpinCount="100000" lockStructure="1"/>
  <bookViews>
    <workbookView xWindow="0" yWindow="0" windowWidth="11520" windowHeight="9012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I10" i="4" s="1"/>
  <c r="N6" i="5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K85" i="4"/>
  <c r="I85" i="4"/>
  <c r="H85" i="4"/>
  <c r="E85" i="4"/>
  <c r="BB10" i="4"/>
  <c r="AT10" i="4"/>
  <c r="AL10" i="4"/>
  <c r="B10" i="4"/>
  <c r="BB8" i="4"/>
  <c r="AT8" i="4"/>
  <c r="AL8" i="4"/>
  <c r="W8" i="4"/>
  <c r="P8" i="4"/>
  <c r="I8" i="4"/>
</calcChain>
</file>

<file path=xl/sharedStrings.xml><?xml version="1.0" encoding="utf-8"?>
<sst xmlns="http://schemas.openxmlformats.org/spreadsheetml/2006/main" count="228" uniqueCount="113">
  <si>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</si>
  <si>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</si>
  <si>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</si>
  <si>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</si>
  <si>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</si>
  <si>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</si>
  <si>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</si>
  <si>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</si>
  <si>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</si>
  <si>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</si>
  <si>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</si>
  <si>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</si>
  <si>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</si>
  <si>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</si>
  <si>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</si>
  <si>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</si>
  <si>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</si>
  <si>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</si>
  <si>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</si>
  <si>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</si>
  <si>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</si>
  <si>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</si>
  <si>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</si>
  <si>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</si>
  <si>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</si>
  <si>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</si>
  <si>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</si>
  <si>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</si>
  <si>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</si>
  <si>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</si>
  <si>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</si>
  <si>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</si>
  <si>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</si>
  <si>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</si>
  <si>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</si>
  <si>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</si>
  <si>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</si>
  <si>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</si>
  <si>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</si>
  <si>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</si>
  <si>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</si>
  <si>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</si>
  <si>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</si>
  <si>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</si>
  <si>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</si>
  <si>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</si>
  <si>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</si>
  <si>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</si>
  <si>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</si>
  <si>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</si>
  <si>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</si>
  <si>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</si>
  <si>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</si>
  <si>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</si>
  <si>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</si>
  <si>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</si>
  <si>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</si>
  <si>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</si>
  <si>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</si>
  <si>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</si>
  <si>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</si>
  <si>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</si>
  <si>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</si>
  <si>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</si>
  <si>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</si>
  <si>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</si>
  <si>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</si>
  <si>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</si>
  <si>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</si>
  <si>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</si>
  <si>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</si>
  <si>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</si>
  <si>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</si>
  <si>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</si>
  <si>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</si>
  <si>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</si>
  <si>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</si>
  <si>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</si>
  <si>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</si>
  <si>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</si>
  <si>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</si>
  <si>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</si>
  <si>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</si>
  <si>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</si>
  <si>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</si>
  <si>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</si>
  <si>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</si>
  <si>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</si>
  <si>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</si>
  <si>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</si>
  <si>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</si>
  <si>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</si>
  <si>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</si>
  <si>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寒河江市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</si>
  <si>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</si>
  <si>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</si>
  <si>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</si>
  <si>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</si>
  <si>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</si>
  <si>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</si>
  <si>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</si>
  <si>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</si>
  <si>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</si>
  <si>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</si>
  <si>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</si>
  <si>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</si>
  <si>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</si>
  <si>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</si>
  <si>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</si>
  <si>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</si>
  <si>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
　類似団体平均値を上回り100％を超えており、安定的な収入の確保と健全な経営を続けている。
②累積欠損金比率
　累積欠損金は無い。
③流動比率
　100％を超えており、料金水準と費用のバランスが取れている。
④企業債残高対給水収益比率
　必要最小限の企業債借入を実施しており、類似団体を大幅に下回る状況である。
⑤料金回収率
　100％を超えており、料金水準と費用のバランスが取れている。
⑥給水原価
　前年度より原価は安くなったものの、類似団体と比較すると高い水準にある。
⑦施設利用率
　水需要の減少により利用率も減少する傾向にある。施設更新にあたってはダウンサイジングを実施する必要がある。
⑧有収率
　更新や全市的な漏水調査、漏水修繕等により上昇傾向となっており、類似団体や全国平均を上回っている。今後も配水管更新をはじめ更なる向上を図っていく。</t>
    <rPh sb="1" eb="5">
      <t>ケイジョウシュウシ</t>
    </rPh>
    <rPh sb="5" eb="7">
      <t>ヒリツ</t>
    </rPh>
    <rPh sb="9" eb="11">
      <t>ルイジ</t>
    </rPh>
    <rPh sb="11" eb="13">
      <t>ダンタイ</t>
    </rPh>
    <rPh sb="13" eb="16">
      <t>ヘイキンチ</t>
    </rPh>
    <rPh sb="17" eb="19">
      <t>ウワマワ</t>
    </rPh>
    <rPh sb="25" eb="26">
      <t>コ</t>
    </rPh>
    <rPh sb="31" eb="34">
      <t>アンテイテキ</t>
    </rPh>
    <rPh sb="35" eb="37">
      <t>シュウニュウ</t>
    </rPh>
    <rPh sb="38" eb="40">
      <t>カクホ</t>
    </rPh>
    <rPh sb="41" eb="43">
      <t>ケンゼン</t>
    </rPh>
    <rPh sb="44" eb="46">
      <t>ケイエイ</t>
    </rPh>
    <rPh sb="47" eb="48">
      <t>ツヅ</t>
    </rPh>
    <rPh sb="55" eb="60">
      <t>ルイセキケッソンキン</t>
    </rPh>
    <rPh sb="60" eb="62">
      <t>ヒリツ</t>
    </rPh>
    <rPh sb="64" eb="66">
      <t>ルイセキ</t>
    </rPh>
    <rPh sb="66" eb="69">
      <t>ケッソンキン</t>
    </rPh>
    <rPh sb="70" eb="71">
      <t>ナ</t>
    </rPh>
    <rPh sb="75" eb="77">
      <t>リュウドウ</t>
    </rPh>
    <rPh sb="77" eb="79">
      <t>ヒリツ</t>
    </rPh>
    <rPh sb="86" eb="87">
      <t>コ</t>
    </rPh>
    <rPh sb="92" eb="94">
      <t>リョウキン</t>
    </rPh>
    <rPh sb="94" eb="96">
      <t>スイジュン</t>
    </rPh>
    <rPh sb="97" eb="99">
      <t>ヒヨウ</t>
    </rPh>
    <rPh sb="113" eb="118">
      <t>キギョウサイザンダカ</t>
    </rPh>
    <rPh sb="118" eb="119">
      <t>タイ</t>
    </rPh>
    <rPh sb="119" eb="123">
      <t>キュウスイシュウエキ</t>
    </rPh>
    <rPh sb="123" eb="125">
      <t>ヒリツ</t>
    </rPh>
    <rPh sb="127" eb="129">
      <t>ヒツヨウ</t>
    </rPh>
    <rPh sb="129" eb="132">
      <t>サイショウゲン</t>
    </rPh>
    <rPh sb="133" eb="136">
      <t>キギョウサイ</t>
    </rPh>
    <rPh sb="136" eb="138">
      <t>カリイレ</t>
    </rPh>
    <rPh sb="139" eb="141">
      <t>ジッシ</t>
    </rPh>
    <rPh sb="146" eb="150">
      <t>ルイジダンタイ</t>
    </rPh>
    <rPh sb="151" eb="153">
      <t>オオハバ</t>
    </rPh>
    <rPh sb="154" eb="156">
      <t>シタマワ</t>
    </rPh>
    <rPh sb="157" eb="159">
      <t>ジョウキョウ</t>
    </rPh>
    <rPh sb="165" eb="167">
      <t>リョウキン</t>
    </rPh>
    <rPh sb="167" eb="170">
      <t>カイシュウリツ</t>
    </rPh>
    <rPh sb="204" eb="206">
      <t>キュウスイ</t>
    </rPh>
    <rPh sb="206" eb="208">
      <t>ゲンカ</t>
    </rPh>
    <rPh sb="210" eb="213">
      <t>ゼンネンド</t>
    </rPh>
    <rPh sb="215" eb="217">
      <t>ゲンカ</t>
    </rPh>
    <rPh sb="218" eb="219">
      <t>ヤス</t>
    </rPh>
    <rPh sb="227" eb="231">
      <t>ルイジダンタイ</t>
    </rPh>
    <rPh sb="232" eb="234">
      <t>ヒカク</t>
    </rPh>
    <rPh sb="237" eb="238">
      <t>タカ</t>
    </rPh>
    <rPh sb="239" eb="241">
      <t>スイジュン</t>
    </rPh>
    <rPh sb="247" eb="252">
      <t>シセツリヨウリツ</t>
    </rPh>
    <rPh sb="254" eb="255">
      <t>ミズ</t>
    </rPh>
    <rPh sb="255" eb="257">
      <t>ジュヨウ</t>
    </rPh>
    <rPh sb="258" eb="260">
      <t>ゲンショウ</t>
    </rPh>
    <rPh sb="263" eb="266">
      <t>リヨウリツ</t>
    </rPh>
    <rPh sb="267" eb="269">
      <t>ゲンショウ</t>
    </rPh>
    <rPh sb="271" eb="273">
      <t>ケイコウ</t>
    </rPh>
    <rPh sb="277" eb="279">
      <t>シセツ</t>
    </rPh>
    <rPh sb="279" eb="281">
      <t>コウシン</t>
    </rPh>
    <rPh sb="296" eb="298">
      <t>ジッシ</t>
    </rPh>
    <rPh sb="300" eb="302">
      <t>ヒツヨウ</t>
    </rPh>
    <rPh sb="308" eb="311">
      <t>ユウシュウリツ</t>
    </rPh>
    <rPh sb="313" eb="315">
      <t>コウシン</t>
    </rPh>
    <rPh sb="316" eb="319">
      <t>ゼンシテキ</t>
    </rPh>
    <rPh sb="320" eb="322">
      <t>ロウスイ</t>
    </rPh>
    <rPh sb="322" eb="324">
      <t>チョウサ</t>
    </rPh>
    <rPh sb="325" eb="327">
      <t>ロウスイ</t>
    </rPh>
    <rPh sb="327" eb="329">
      <t>シュウゼン</t>
    </rPh>
    <rPh sb="329" eb="330">
      <t>ナド</t>
    </rPh>
    <rPh sb="333" eb="335">
      <t>ジョウショウ</t>
    </rPh>
    <rPh sb="335" eb="337">
      <t>ケイコウ</t>
    </rPh>
    <rPh sb="344" eb="346">
      <t>ルイジ</t>
    </rPh>
    <rPh sb="346" eb="348">
      <t>ダンタイ</t>
    </rPh>
    <rPh sb="349" eb="351">
      <t>ゼンコク</t>
    </rPh>
    <rPh sb="351" eb="353">
      <t>ヘイキン</t>
    </rPh>
    <rPh sb="354" eb="356">
      <t>ウワマワ</t>
    </rPh>
    <rPh sb="361" eb="363">
      <t>コンゴ</t>
    </rPh>
    <rPh sb="364" eb="367">
      <t>ハイスイカン</t>
    </rPh>
    <rPh sb="367" eb="369">
      <t>コウシン</t>
    </rPh>
    <rPh sb="373" eb="374">
      <t>サラ</t>
    </rPh>
    <rPh sb="376" eb="378">
      <t>コウジョウ</t>
    </rPh>
    <rPh sb="379" eb="380">
      <t>ハカ</t>
    </rPh>
    <phoneticPr fontId="4"/>
  </si>
  <si>
    <t>①有形固定資産減価償却率
　類似団体を下回っているものの、次第に上昇しており、耐用年数に近い資産が増えている状況である。
②管路経年化率
　ほぼ横這いのような状況であるが、将来的には右肩上がりとなっていくことが見込まれる。必要性の高い箇所から計画的な管路更新を行い、また、その財源の確保が必要である。
③管路更新率
　類似団体とほぼ同じ水準となったが、今後も計画的な管路更新を進めていく。</t>
    <rPh sb="1" eb="7">
      <t>ユウケイコテイシサン</t>
    </rPh>
    <rPh sb="7" eb="12">
      <t>ゲンカショウキャクリツ</t>
    </rPh>
    <rPh sb="14" eb="18">
      <t>ルイジダンタイ</t>
    </rPh>
    <rPh sb="19" eb="21">
      <t>シタマワ</t>
    </rPh>
    <rPh sb="29" eb="31">
      <t>シダイ</t>
    </rPh>
    <rPh sb="32" eb="34">
      <t>ジョウショウ</t>
    </rPh>
    <rPh sb="39" eb="43">
      <t>タイヨウネンスウ</t>
    </rPh>
    <rPh sb="44" eb="45">
      <t>チカ</t>
    </rPh>
    <rPh sb="46" eb="48">
      <t>シサン</t>
    </rPh>
    <rPh sb="49" eb="50">
      <t>フ</t>
    </rPh>
    <rPh sb="54" eb="56">
      <t>ジョウキョウ</t>
    </rPh>
    <rPh sb="62" eb="64">
      <t>カンロ</t>
    </rPh>
    <rPh sb="64" eb="68">
      <t>ケイネンカリツ</t>
    </rPh>
    <rPh sb="72" eb="74">
      <t>ヨコバ</t>
    </rPh>
    <rPh sb="79" eb="81">
      <t>ジョウキョウ</t>
    </rPh>
    <rPh sb="86" eb="89">
      <t>ショウライテキ</t>
    </rPh>
    <rPh sb="91" eb="94">
      <t>ミギカタア</t>
    </rPh>
    <rPh sb="105" eb="107">
      <t>ミコ</t>
    </rPh>
    <rPh sb="111" eb="114">
      <t>ヒツヨウセイ</t>
    </rPh>
    <rPh sb="115" eb="116">
      <t>タカ</t>
    </rPh>
    <rPh sb="117" eb="119">
      <t>カショ</t>
    </rPh>
    <rPh sb="121" eb="124">
      <t>ケイカクテキ</t>
    </rPh>
    <rPh sb="125" eb="127">
      <t>カンロ</t>
    </rPh>
    <rPh sb="127" eb="129">
      <t>コウシン</t>
    </rPh>
    <rPh sb="130" eb="131">
      <t>オコナ</t>
    </rPh>
    <rPh sb="138" eb="140">
      <t>ザイゲン</t>
    </rPh>
    <rPh sb="141" eb="143">
      <t>カクホ</t>
    </rPh>
    <rPh sb="144" eb="146">
      <t>ヒツヨウ</t>
    </rPh>
    <rPh sb="152" eb="157">
      <t>カンロコウシンリツ</t>
    </rPh>
    <rPh sb="159" eb="163">
      <t>ルイジダンタイ</t>
    </rPh>
    <rPh sb="166" eb="167">
      <t>オナ</t>
    </rPh>
    <rPh sb="168" eb="170">
      <t>スイジュン</t>
    </rPh>
    <rPh sb="176" eb="178">
      <t>コンゴ</t>
    </rPh>
    <rPh sb="179" eb="182">
      <t>ケイカクテキ</t>
    </rPh>
    <rPh sb="183" eb="185">
      <t>カンロ</t>
    </rPh>
    <rPh sb="185" eb="187">
      <t>コウシン</t>
    </rPh>
    <rPh sb="188" eb="189">
      <t>スス</t>
    </rPh>
    <phoneticPr fontId="4"/>
  </si>
  <si>
    <t>①経常収支比率
④企業債残高対給水収益比率
①有形固定資産減価償却率
②管路経年化率
　上昇している有形固定資産減価償却率、また、管路経年化率の適正化には、老朽化した管路更新の実施が欠かせないが、そのため必要最小限の企業債借入を行うことが必要である。また、経常収支比率は良好であるが、増加している経年管路や今後の施設更新事業に対応するため、費用削減の徹底や財源確保に努め、健全な事業運営に努めることが必要である。</t>
    <rPh sb="114" eb="115">
      <t>オコナ</t>
    </rPh>
    <rPh sb="119" eb="121">
      <t>ヒツヨウ</t>
    </rPh>
    <rPh sb="170" eb="172">
      <t>ヒヨウ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</si>
</sst>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1.7</c:v>
                </c:pt>
                <c:pt idx="1">
                  <c:v>0.88</c:v>
                </c:pt>
                <c:pt idx="2">
                  <c:v>1.51</c:v>
                </c:pt>
                <c:pt idx="3">
                  <c:v>0.82</c:v>
                </c:pt>
                <c:pt idx="4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1-4AFA-B0C3-F1956A6D8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0.51</c:v>
                </c:pt>
                <c:pt idx="1">
                  <c:v>0.57999999999999996</c:v>
                </c:pt>
                <c:pt idx="2">
                  <c:v>0.54</c:v>
                </c:pt>
                <c:pt idx="3">
                  <c:v>0.56999999999999995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1-4AFA-B0C3-F1956A6D8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76.22</c:v>
                </c:pt>
                <c:pt idx="1">
                  <c:v>74.78</c:v>
                </c:pt>
                <c:pt idx="2">
                  <c:v>73.08</c:v>
                </c:pt>
                <c:pt idx="3">
                  <c:v>70.73</c:v>
                </c:pt>
                <c:pt idx="4">
                  <c:v>68.47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B-41E7-A326-43507FCDA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59.74</c:v>
                </c:pt>
                <c:pt idx="2">
                  <c:v>59.67</c:v>
                </c:pt>
                <c:pt idx="3">
                  <c:v>60.12</c:v>
                </c:pt>
                <c:pt idx="4">
                  <c:v>60.34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B-41E7-A326-43507FCDA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86.17</c:v>
                </c:pt>
                <c:pt idx="1">
                  <c:v>87.19</c:v>
                </c:pt>
                <c:pt idx="2">
                  <c:v>88.64</c:v>
                </c:pt>
                <c:pt idx="3">
                  <c:v>89.13</c:v>
                </c:pt>
                <c:pt idx="4">
                  <c:v>91.38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E0-46E3-8350-0B17B857D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84.81</c:v>
                </c:pt>
                <c:pt idx="1">
                  <c:v>84.8</c:v>
                </c:pt>
                <c:pt idx="2">
                  <c:v>84.6</c:v>
                </c:pt>
                <c:pt idx="3">
                  <c:v>84.24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0-46E3-8350-0B17B857D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113.34</c:v>
                </c:pt>
                <c:pt idx="1">
                  <c:v>108.43</c:v>
                </c:pt>
                <c:pt idx="2">
                  <c:v>109.82</c:v>
                </c:pt>
                <c:pt idx="3">
                  <c:v>107.62</c:v>
                </c:pt>
                <c:pt idx="4">
                  <c:v>110.31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F-4205-AF8A-90BFB1393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110.68</c:v>
                </c:pt>
                <c:pt idx="1">
                  <c:v>110.66</c:v>
                </c:pt>
                <c:pt idx="2">
                  <c:v>109.01</c:v>
                </c:pt>
                <c:pt idx="3">
                  <c:v>108.83</c:v>
                </c:pt>
                <c:pt idx="4">
                  <c:v>109.23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F-4205-AF8A-90BFB1393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43.46</c:v>
                </c:pt>
                <c:pt idx="1">
                  <c:v>42.84</c:v>
                </c:pt>
                <c:pt idx="2">
                  <c:v>42.93</c:v>
                </c:pt>
                <c:pt idx="3">
                  <c:v>44.49</c:v>
                </c:pt>
                <c:pt idx="4">
                  <c:v>45.88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6-4BFF-9931-1A99C853A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47.28</c:v>
                </c:pt>
                <c:pt idx="1">
                  <c:v>47.66</c:v>
                </c:pt>
                <c:pt idx="2">
                  <c:v>48.17</c:v>
                </c:pt>
                <c:pt idx="3">
                  <c:v>48.83</c:v>
                </c:pt>
                <c:pt idx="4">
                  <c:v>49.96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D6-4BFF-9931-1A99C853A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14.03</c:v>
                </c:pt>
                <c:pt idx="1">
                  <c:v>15.67</c:v>
                </c:pt>
                <c:pt idx="2">
                  <c:v>14.36</c:v>
                </c:pt>
                <c:pt idx="3">
                  <c:v>13.09</c:v>
                </c:pt>
                <c:pt idx="4">
                  <c:v>12.66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7-42A0-B864-3457B4653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12.19</c:v>
                </c:pt>
                <c:pt idx="1">
                  <c:v>15.1</c:v>
                </c:pt>
                <c:pt idx="2">
                  <c:v>17.12</c:v>
                </c:pt>
                <c:pt idx="3">
                  <c:v>18.18</c:v>
                </c:pt>
                <c:pt idx="4">
                  <c:v>19.32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27-42A0-B864-3457B4653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0-489E-8A33-202AA993B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3.56</c:v>
                </c:pt>
                <c:pt idx="1">
                  <c:v>2.74</c:v>
                </c:pt>
                <c:pt idx="2">
                  <c:v>3.7</c:v>
                </c:pt>
                <c:pt idx="3">
                  <c:v>4.34</c:v>
                </c:pt>
                <c:pt idx="4">
                  <c:v>4.6900000000000004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20-489E-8A33-202AA993B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406.39</c:v>
                </c:pt>
                <c:pt idx="1">
                  <c:v>313.52</c:v>
                </c:pt>
                <c:pt idx="2">
                  <c:v>348.91</c:v>
                </c:pt>
                <c:pt idx="3">
                  <c:v>394.17</c:v>
                </c:pt>
                <c:pt idx="4">
                  <c:v>440.43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5-42EA-A3F8-6660A8247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357.34</c:v>
                </c:pt>
                <c:pt idx="1">
                  <c:v>366.03</c:v>
                </c:pt>
                <c:pt idx="2">
                  <c:v>365.18</c:v>
                </c:pt>
                <c:pt idx="3">
                  <c:v>327.77</c:v>
                </c:pt>
                <c:pt idx="4">
                  <c:v>338.02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55-42EA-A3F8-6660A8247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139.75</c:v>
                </c:pt>
                <c:pt idx="1">
                  <c:v>142.63</c:v>
                </c:pt>
                <c:pt idx="2">
                  <c:v>137.76</c:v>
                </c:pt>
                <c:pt idx="3">
                  <c:v>132.59</c:v>
                </c:pt>
                <c:pt idx="4">
                  <c:v>131.97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2-448D-8650-6DEE081A4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373.69</c:v>
                </c:pt>
                <c:pt idx="1">
                  <c:v>370.12</c:v>
                </c:pt>
                <c:pt idx="2">
                  <c:v>371.65</c:v>
                </c:pt>
                <c:pt idx="3">
                  <c:v>397.1</c:v>
                </c:pt>
                <c:pt idx="4">
                  <c:v>379.91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B2-448D-8650-6DEE081A4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110.51</c:v>
                </c:pt>
                <c:pt idx="1">
                  <c:v>105.05</c:v>
                </c:pt>
                <c:pt idx="2">
                  <c:v>105.69</c:v>
                </c:pt>
                <c:pt idx="3">
                  <c:v>104.27</c:v>
                </c:pt>
                <c:pt idx="4">
                  <c:v>105.39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59E-AF7C-06B913C7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99.87</c:v>
                </c:pt>
                <c:pt idx="1">
                  <c:v>100.42</c:v>
                </c:pt>
                <c:pt idx="2">
                  <c:v>98.77</c:v>
                </c:pt>
                <c:pt idx="3">
                  <c:v>95.79</c:v>
                </c:pt>
                <c:pt idx="4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8-459E-AF7C-06B913C7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181.94</c:v>
                </c:pt>
                <c:pt idx="1">
                  <c:v>184</c:v>
                </c:pt>
                <c:pt idx="2">
                  <c:v>183.18</c:v>
                </c:pt>
                <c:pt idx="3">
                  <c:v>186.99</c:v>
                </c:pt>
                <c:pt idx="4">
                  <c:v>185.88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2-4570-8AD1-248B14272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171.81</c:v>
                </c:pt>
                <c:pt idx="1">
                  <c:v>171.67</c:v>
                </c:pt>
                <c:pt idx="2">
                  <c:v>173.67</c:v>
                </c:pt>
                <c:pt idx="3">
                  <c:v>171.13</c:v>
                </c:pt>
                <c:pt idx="4">
                  <c:v>173.7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12-4570-8AD1-248B14272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46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2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2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7" t="str">
        <f>データ!H6</f>
        <v>山形県　寒河江市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2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A5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40452</v>
      </c>
      <c r="AM8" s="66"/>
      <c r="AN8" s="66"/>
      <c r="AO8" s="66"/>
      <c r="AP8" s="66"/>
      <c r="AQ8" s="66"/>
      <c r="AR8" s="66"/>
      <c r="AS8" s="66"/>
      <c r="AT8" s="37">
        <f>データ!$S$6</f>
        <v>139.03</v>
      </c>
      <c r="AU8" s="38"/>
      <c r="AV8" s="38"/>
      <c r="AW8" s="38"/>
      <c r="AX8" s="38"/>
      <c r="AY8" s="38"/>
      <c r="AZ8" s="38"/>
      <c r="BA8" s="38"/>
      <c r="BB8" s="55">
        <f>データ!$T$6</f>
        <v>290.95999999999998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2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87.38</v>
      </c>
      <c r="J10" s="38"/>
      <c r="K10" s="38"/>
      <c r="L10" s="38"/>
      <c r="M10" s="38"/>
      <c r="N10" s="38"/>
      <c r="O10" s="65"/>
      <c r="P10" s="55">
        <f>データ!$P$6</f>
        <v>99.99</v>
      </c>
      <c r="Q10" s="55"/>
      <c r="R10" s="55"/>
      <c r="S10" s="55"/>
      <c r="T10" s="55"/>
      <c r="U10" s="55"/>
      <c r="V10" s="55"/>
      <c r="W10" s="66">
        <f>データ!$Q$6</f>
        <v>3751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40313</v>
      </c>
      <c r="AM10" s="66"/>
      <c r="AN10" s="66"/>
      <c r="AO10" s="66"/>
      <c r="AP10" s="66"/>
      <c r="AQ10" s="66"/>
      <c r="AR10" s="66"/>
      <c r="AS10" s="66"/>
      <c r="AT10" s="37">
        <f>データ!$V$6</f>
        <v>131.27000000000001</v>
      </c>
      <c r="AU10" s="38"/>
      <c r="AV10" s="38"/>
      <c r="AW10" s="38"/>
      <c r="AX10" s="38"/>
      <c r="AY10" s="38"/>
      <c r="AZ10" s="38"/>
      <c r="BA10" s="38"/>
      <c r="BB10" s="55">
        <f>データ!$W$6</f>
        <v>307.10000000000002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110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111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112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0S+12uOy0E3B9mWYLOB1tkDrsLEs+1bNPGlRsj5ftcd9Hu/U7NxQUbK5hBzwgRC7k/e370RfTD2usQCDBI1ftQ==" saltValue="Y7FxnTvoV8JsvIWnu7lCR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2021</v>
      </c>
      <c r="C6" s="20">
        <f t="shared" ref="C6:W6" si="3">C7</f>
        <v>62065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山形県　寒河江市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87.38</v>
      </c>
      <c r="P6" s="21">
        <f t="shared" si="3"/>
        <v>99.99</v>
      </c>
      <c r="Q6" s="21">
        <f t="shared" si="3"/>
        <v>3751</v>
      </c>
      <c r="R6" s="21">
        <f t="shared" si="3"/>
        <v>40452</v>
      </c>
      <c r="S6" s="21">
        <f t="shared" si="3"/>
        <v>139.03</v>
      </c>
      <c r="T6" s="21">
        <f t="shared" si="3"/>
        <v>290.95999999999998</v>
      </c>
      <c r="U6" s="21">
        <f t="shared" si="3"/>
        <v>40313</v>
      </c>
      <c r="V6" s="21">
        <f t="shared" si="3"/>
        <v>131.27000000000001</v>
      </c>
      <c r="W6" s="21">
        <f t="shared" si="3"/>
        <v>307.10000000000002</v>
      </c>
      <c r="X6" s="22">
        <f>IF(X7="",NA(),X7)</f>
        <v>113.34</v>
      </c>
      <c r="Y6" s="22">
        <f t="shared" ref="Y6:AG6" si="4">IF(Y7="",NA(),Y7)</f>
        <v>108.43</v>
      </c>
      <c r="Z6" s="22">
        <f t="shared" si="4"/>
        <v>109.82</v>
      </c>
      <c r="AA6" s="22">
        <f t="shared" si="4"/>
        <v>107.62</v>
      </c>
      <c r="AB6" s="22">
        <f t="shared" si="4"/>
        <v>110.31</v>
      </c>
      <c r="AC6" s="22">
        <f t="shared" si="4"/>
        <v>110.68</v>
      </c>
      <c r="AD6" s="22">
        <f t="shared" si="4"/>
        <v>110.66</v>
      </c>
      <c r="AE6" s="22">
        <f t="shared" si="4"/>
        <v>109.01</v>
      </c>
      <c r="AF6" s="22">
        <f t="shared" si="4"/>
        <v>108.83</v>
      </c>
      <c r="AG6" s="22">
        <f t="shared" si="4"/>
        <v>109.23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3.56</v>
      </c>
      <c r="AO6" s="22">
        <f t="shared" si="5"/>
        <v>2.74</v>
      </c>
      <c r="AP6" s="22">
        <f t="shared" si="5"/>
        <v>3.7</v>
      </c>
      <c r="AQ6" s="22">
        <f t="shared" si="5"/>
        <v>4.34</v>
      </c>
      <c r="AR6" s="22">
        <f t="shared" si="5"/>
        <v>4.6900000000000004</v>
      </c>
      <c r="AS6" s="21" t="str">
        <f>IF(AS7="","",IF(AS7="-","【-】","【"&amp;SUBSTITUTE(TEXT(AS7,"#,##0.00"),"-","△")&amp;"】"))</f>
        <v>【1.30】</v>
      </c>
      <c r="AT6" s="22">
        <f>IF(AT7="",NA(),AT7)</f>
        <v>406.39</v>
      </c>
      <c r="AU6" s="22">
        <f t="shared" ref="AU6:BC6" si="6">IF(AU7="",NA(),AU7)</f>
        <v>313.52</v>
      </c>
      <c r="AV6" s="22">
        <f t="shared" si="6"/>
        <v>348.91</v>
      </c>
      <c r="AW6" s="22">
        <f t="shared" si="6"/>
        <v>394.17</v>
      </c>
      <c r="AX6" s="22">
        <f t="shared" si="6"/>
        <v>440.43</v>
      </c>
      <c r="AY6" s="22">
        <f t="shared" si="6"/>
        <v>357.34</v>
      </c>
      <c r="AZ6" s="22">
        <f t="shared" si="6"/>
        <v>366.03</v>
      </c>
      <c r="BA6" s="22">
        <f t="shared" si="6"/>
        <v>365.18</v>
      </c>
      <c r="BB6" s="22">
        <f t="shared" si="6"/>
        <v>327.77</v>
      </c>
      <c r="BC6" s="22">
        <f t="shared" si="6"/>
        <v>338.02</v>
      </c>
      <c r="BD6" s="21" t="str">
        <f>IF(BD7="","",IF(BD7="-","【-】","【"&amp;SUBSTITUTE(TEXT(BD7,"#,##0.00"),"-","△")&amp;"】"))</f>
        <v>【261.51】</v>
      </c>
      <c r="BE6" s="22">
        <f>IF(BE7="",NA(),BE7)</f>
        <v>139.75</v>
      </c>
      <c r="BF6" s="22">
        <f t="shared" ref="BF6:BN6" si="7">IF(BF7="",NA(),BF7)</f>
        <v>142.63</v>
      </c>
      <c r="BG6" s="22">
        <f t="shared" si="7"/>
        <v>137.76</v>
      </c>
      <c r="BH6" s="22">
        <f t="shared" si="7"/>
        <v>132.59</v>
      </c>
      <c r="BI6" s="22">
        <f t="shared" si="7"/>
        <v>131.97</v>
      </c>
      <c r="BJ6" s="22">
        <f t="shared" si="7"/>
        <v>373.69</v>
      </c>
      <c r="BK6" s="22">
        <f t="shared" si="7"/>
        <v>370.12</v>
      </c>
      <c r="BL6" s="22">
        <f t="shared" si="7"/>
        <v>371.65</v>
      </c>
      <c r="BM6" s="22">
        <f t="shared" si="7"/>
        <v>397.1</v>
      </c>
      <c r="BN6" s="22">
        <f t="shared" si="7"/>
        <v>379.91</v>
      </c>
      <c r="BO6" s="21" t="str">
        <f>IF(BO7="","",IF(BO7="-","【-】","【"&amp;SUBSTITUTE(TEXT(BO7,"#,##0.00"),"-","△")&amp;"】"))</f>
        <v>【265.16】</v>
      </c>
      <c r="BP6" s="22">
        <f>IF(BP7="",NA(),BP7)</f>
        <v>110.51</v>
      </c>
      <c r="BQ6" s="22">
        <f t="shared" ref="BQ6:BY6" si="8">IF(BQ7="",NA(),BQ7)</f>
        <v>105.05</v>
      </c>
      <c r="BR6" s="22">
        <f t="shared" si="8"/>
        <v>105.69</v>
      </c>
      <c r="BS6" s="22">
        <f t="shared" si="8"/>
        <v>104.27</v>
      </c>
      <c r="BT6" s="22">
        <f t="shared" si="8"/>
        <v>105.39</v>
      </c>
      <c r="BU6" s="22">
        <f t="shared" si="8"/>
        <v>99.87</v>
      </c>
      <c r="BV6" s="22">
        <f t="shared" si="8"/>
        <v>100.42</v>
      </c>
      <c r="BW6" s="22">
        <f t="shared" si="8"/>
        <v>98.77</v>
      </c>
      <c r="BX6" s="22">
        <f t="shared" si="8"/>
        <v>95.79</v>
      </c>
      <c r="BY6" s="22">
        <f t="shared" si="8"/>
        <v>98.3</v>
      </c>
      <c r="BZ6" s="21" t="str">
        <f>IF(BZ7="","",IF(BZ7="-","【-】","【"&amp;SUBSTITUTE(TEXT(BZ7,"#,##0.00"),"-","△")&amp;"】"))</f>
        <v>【102.35】</v>
      </c>
      <c r="CA6" s="22">
        <f>IF(CA7="",NA(),CA7)</f>
        <v>181.94</v>
      </c>
      <c r="CB6" s="22">
        <f t="shared" ref="CB6:CJ6" si="9">IF(CB7="",NA(),CB7)</f>
        <v>184</v>
      </c>
      <c r="CC6" s="22">
        <f t="shared" si="9"/>
        <v>183.18</v>
      </c>
      <c r="CD6" s="22">
        <f t="shared" si="9"/>
        <v>186.99</v>
      </c>
      <c r="CE6" s="22">
        <f t="shared" si="9"/>
        <v>185.88</v>
      </c>
      <c r="CF6" s="22">
        <f t="shared" si="9"/>
        <v>171.81</v>
      </c>
      <c r="CG6" s="22">
        <f t="shared" si="9"/>
        <v>171.67</v>
      </c>
      <c r="CH6" s="22">
        <f t="shared" si="9"/>
        <v>173.67</v>
      </c>
      <c r="CI6" s="22">
        <f t="shared" si="9"/>
        <v>171.13</v>
      </c>
      <c r="CJ6" s="22">
        <f t="shared" si="9"/>
        <v>173.7</v>
      </c>
      <c r="CK6" s="21" t="str">
        <f>IF(CK7="","",IF(CK7="-","【-】","【"&amp;SUBSTITUTE(TEXT(CK7,"#,##0.00"),"-","△")&amp;"】"))</f>
        <v>【167.74】</v>
      </c>
      <c r="CL6" s="22">
        <f>IF(CL7="",NA(),CL7)</f>
        <v>76.22</v>
      </c>
      <c r="CM6" s="22">
        <f t="shared" ref="CM6:CU6" si="10">IF(CM7="",NA(),CM7)</f>
        <v>74.78</v>
      </c>
      <c r="CN6" s="22">
        <f t="shared" si="10"/>
        <v>73.08</v>
      </c>
      <c r="CO6" s="22">
        <f t="shared" si="10"/>
        <v>70.73</v>
      </c>
      <c r="CP6" s="22">
        <f t="shared" si="10"/>
        <v>68.47</v>
      </c>
      <c r="CQ6" s="22">
        <f t="shared" si="10"/>
        <v>60.03</v>
      </c>
      <c r="CR6" s="22">
        <f t="shared" si="10"/>
        <v>59.74</v>
      </c>
      <c r="CS6" s="22">
        <f t="shared" si="10"/>
        <v>59.67</v>
      </c>
      <c r="CT6" s="22">
        <f t="shared" si="10"/>
        <v>60.12</v>
      </c>
      <c r="CU6" s="22">
        <f t="shared" si="10"/>
        <v>60.34</v>
      </c>
      <c r="CV6" s="21" t="str">
        <f>IF(CV7="","",IF(CV7="-","【-】","【"&amp;SUBSTITUTE(TEXT(CV7,"#,##0.00"),"-","△")&amp;"】"))</f>
        <v>【60.29】</v>
      </c>
      <c r="CW6" s="22">
        <f>IF(CW7="",NA(),CW7)</f>
        <v>86.17</v>
      </c>
      <c r="CX6" s="22">
        <f t="shared" ref="CX6:DF6" si="11">IF(CX7="",NA(),CX7)</f>
        <v>87.19</v>
      </c>
      <c r="CY6" s="22">
        <f t="shared" si="11"/>
        <v>88.64</v>
      </c>
      <c r="CZ6" s="22">
        <f t="shared" si="11"/>
        <v>89.13</v>
      </c>
      <c r="DA6" s="22">
        <f t="shared" si="11"/>
        <v>91.38</v>
      </c>
      <c r="DB6" s="22">
        <f t="shared" si="11"/>
        <v>84.81</v>
      </c>
      <c r="DC6" s="22">
        <f t="shared" si="11"/>
        <v>84.8</v>
      </c>
      <c r="DD6" s="22">
        <f t="shared" si="11"/>
        <v>84.6</v>
      </c>
      <c r="DE6" s="22">
        <f t="shared" si="11"/>
        <v>84.24</v>
      </c>
      <c r="DF6" s="22">
        <f t="shared" si="11"/>
        <v>84.19</v>
      </c>
      <c r="DG6" s="21" t="str">
        <f>IF(DG7="","",IF(DG7="-","【-】","【"&amp;SUBSTITUTE(TEXT(DG7,"#,##0.00"),"-","△")&amp;"】"))</f>
        <v>【90.12】</v>
      </c>
      <c r="DH6" s="22">
        <f>IF(DH7="",NA(),DH7)</f>
        <v>43.46</v>
      </c>
      <c r="DI6" s="22">
        <f t="shared" ref="DI6:DQ6" si="12">IF(DI7="",NA(),DI7)</f>
        <v>42.84</v>
      </c>
      <c r="DJ6" s="22">
        <f t="shared" si="12"/>
        <v>42.93</v>
      </c>
      <c r="DK6" s="22">
        <f t="shared" si="12"/>
        <v>44.49</v>
      </c>
      <c r="DL6" s="22">
        <f t="shared" si="12"/>
        <v>45.88</v>
      </c>
      <c r="DM6" s="22">
        <f t="shared" si="12"/>
        <v>47.28</v>
      </c>
      <c r="DN6" s="22">
        <f t="shared" si="12"/>
        <v>47.66</v>
      </c>
      <c r="DO6" s="22">
        <f t="shared" si="12"/>
        <v>48.17</v>
      </c>
      <c r="DP6" s="22">
        <f t="shared" si="12"/>
        <v>48.83</v>
      </c>
      <c r="DQ6" s="22">
        <f t="shared" si="12"/>
        <v>49.96</v>
      </c>
      <c r="DR6" s="21" t="str">
        <f>IF(DR7="","",IF(DR7="-","【-】","【"&amp;SUBSTITUTE(TEXT(DR7,"#,##0.00"),"-","△")&amp;"】"))</f>
        <v>【50.88】</v>
      </c>
      <c r="DS6" s="22">
        <f>IF(DS7="",NA(),DS7)</f>
        <v>14.03</v>
      </c>
      <c r="DT6" s="22">
        <f t="shared" ref="DT6:EB6" si="13">IF(DT7="",NA(),DT7)</f>
        <v>15.67</v>
      </c>
      <c r="DU6" s="22">
        <f t="shared" si="13"/>
        <v>14.36</v>
      </c>
      <c r="DV6" s="22">
        <f t="shared" si="13"/>
        <v>13.09</v>
      </c>
      <c r="DW6" s="22">
        <f t="shared" si="13"/>
        <v>12.66</v>
      </c>
      <c r="DX6" s="22">
        <f t="shared" si="13"/>
        <v>12.19</v>
      </c>
      <c r="DY6" s="22">
        <f t="shared" si="13"/>
        <v>15.1</v>
      </c>
      <c r="DZ6" s="22">
        <f t="shared" si="13"/>
        <v>17.12</v>
      </c>
      <c r="EA6" s="22">
        <f t="shared" si="13"/>
        <v>18.18</v>
      </c>
      <c r="EB6" s="22">
        <f t="shared" si="13"/>
        <v>19.32</v>
      </c>
      <c r="EC6" s="21" t="str">
        <f>IF(EC7="","",IF(EC7="-","【-】","【"&amp;SUBSTITUTE(TEXT(EC7,"#,##0.00"),"-","△")&amp;"】"))</f>
        <v>【22.30】</v>
      </c>
      <c r="ED6" s="22">
        <f>IF(ED7="",NA(),ED7)</f>
        <v>1.7</v>
      </c>
      <c r="EE6" s="22">
        <f t="shared" ref="EE6:EM6" si="14">IF(EE7="",NA(),EE7)</f>
        <v>0.88</v>
      </c>
      <c r="EF6" s="22">
        <f t="shared" si="14"/>
        <v>1.51</v>
      </c>
      <c r="EG6" s="22">
        <f t="shared" si="14"/>
        <v>0.82</v>
      </c>
      <c r="EH6" s="22">
        <f t="shared" si="14"/>
        <v>0.53</v>
      </c>
      <c r="EI6" s="22">
        <f t="shared" si="14"/>
        <v>0.51</v>
      </c>
      <c r="EJ6" s="22">
        <f t="shared" si="14"/>
        <v>0.57999999999999996</v>
      </c>
      <c r="EK6" s="22">
        <f t="shared" si="14"/>
        <v>0.54</v>
      </c>
      <c r="EL6" s="22">
        <f t="shared" si="14"/>
        <v>0.56999999999999995</v>
      </c>
      <c r="EM6" s="22">
        <f t="shared" si="14"/>
        <v>0.52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2">
      <c r="A7" s="15"/>
      <c r="B7" s="24">
        <v>2021</v>
      </c>
      <c r="C7" s="24">
        <v>62065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87.38</v>
      </c>
      <c r="P7" s="25">
        <v>99.99</v>
      </c>
      <c r="Q7" s="25">
        <v>3751</v>
      </c>
      <c r="R7" s="25">
        <v>40452</v>
      </c>
      <c r="S7" s="25">
        <v>139.03</v>
      </c>
      <c r="T7" s="25">
        <v>290.95999999999998</v>
      </c>
      <c r="U7" s="25">
        <v>40313</v>
      </c>
      <c r="V7" s="25">
        <v>131.27000000000001</v>
      </c>
      <c r="W7" s="25">
        <v>307.10000000000002</v>
      </c>
      <c r="X7" s="25">
        <v>113.34</v>
      </c>
      <c r="Y7" s="25">
        <v>108.43</v>
      </c>
      <c r="Z7" s="25">
        <v>109.82</v>
      </c>
      <c r="AA7" s="25">
        <v>107.62</v>
      </c>
      <c r="AB7" s="25">
        <v>110.31</v>
      </c>
      <c r="AC7" s="25">
        <v>110.68</v>
      </c>
      <c r="AD7" s="25">
        <v>110.66</v>
      </c>
      <c r="AE7" s="25">
        <v>109.01</v>
      </c>
      <c r="AF7" s="25">
        <v>108.83</v>
      </c>
      <c r="AG7" s="25">
        <v>109.23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3.56</v>
      </c>
      <c r="AO7" s="25">
        <v>2.74</v>
      </c>
      <c r="AP7" s="25">
        <v>3.7</v>
      </c>
      <c r="AQ7" s="25">
        <v>4.34</v>
      </c>
      <c r="AR7" s="25">
        <v>4.6900000000000004</v>
      </c>
      <c r="AS7" s="25">
        <v>1.3</v>
      </c>
      <c r="AT7" s="25">
        <v>406.39</v>
      </c>
      <c r="AU7" s="25">
        <v>313.52</v>
      </c>
      <c r="AV7" s="25">
        <v>348.91</v>
      </c>
      <c r="AW7" s="25">
        <v>394.17</v>
      </c>
      <c r="AX7" s="25">
        <v>440.43</v>
      </c>
      <c r="AY7" s="25">
        <v>357.34</v>
      </c>
      <c r="AZ7" s="25">
        <v>366.03</v>
      </c>
      <c r="BA7" s="25">
        <v>365.18</v>
      </c>
      <c r="BB7" s="25">
        <v>327.77</v>
      </c>
      <c r="BC7" s="25">
        <v>338.02</v>
      </c>
      <c r="BD7" s="25">
        <v>261.51</v>
      </c>
      <c r="BE7" s="25">
        <v>139.75</v>
      </c>
      <c r="BF7" s="25">
        <v>142.63</v>
      </c>
      <c r="BG7" s="25">
        <v>137.76</v>
      </c>
      <c r="BH7" s="25">
        <v>132.59</v>
      </c>
      <c r="BI7" s="25">
        <v>131.97</v>
      </c>
      <c r="BJ7" s="25">
        <v>373.69</v>
      </c>
      <c r="BK7" s="25">
        <v>370.12</v>
      </c>
      <c r="BL7" s="25">
        <v>371.65</v>
      </c>
      <c r="BM7" s="25">
        <v>397.1</v>
      </c>
      <c r="BN7" s="25">
        <v>379.91</v>
      </c>
      <c r="BO7" s="25">
        <v>265.16000000000003</v>
      </c>
      <c r="BP7" s="25">
        <v>110.51</v>
      </c>
      <c r="BQ7" s="25">
        <v>105.05</v>
      </c>
      <c r="BR7" s="25">
        <v>105.69</v>
      </c>
      <c r="BS7" s="25">
        <v>104.27</v>
      </c>
      <c r="BT7" s="25">
        <v>105.39</v>
      </c>
      <c r="BU7" s="25">
        <v>99.87</v>
      </c>
      <c r="BV7" s="25">
        <v>100.42</v>
      </c>
      <c r="BW7" s="25">
        <v>98.77</v>
      </c>
      <c r="BX7" s="25">
        <v>95.79</v>
      </c>
      <c r="BY7" s="25">
        <v>98.3</v>
      </c>
      <c r="BZ7" s="25">
        <v>102.35</v>
      </c>
      <c r="CA7" s="25">
        <v>181.94</v>
      </c>
      <c r="CB7" s="25">
        <v>184</v>
      </c>
      <c r="CC7" s="25">
        <v>183.18</v>
      </c>
      <c r="CD7" s="25">
        <v>186.99</v>
      </c>
      <c r="CE7" s="25">
        <v>185.88</v>
      </c>
      <c r="CF7" s="25">
        <v>171.81</v>
      </c>
      <c r="CG7" s="25">
        <v>171.67</v>
      </c>
      <c r="CH7" s="25">
        <v>173.67</v>
      </c>
      <c r="CI7" s="25">
        <v>171.13</v>
      </c>
      <c r="CJ7" s="25">
        <v>173.7</v>
      </c>
      <c r="CK7" s="25">
        <v>167.74</v>
      </c>
      <c r="CL7" s="25">
        <v>76.22</v>
      </c>
      <c r="CM7" s="25">
        <v>74.78</v>
      </c>
      <c r="CN7" s="25">
        <v>73.08</v>
      </c>
      <c r="CO7" s="25">
        <v>70.73</v>
      </c>
      <c r="CP7" s="25">
        <v>68.47</v>
      </c>
      <c r="CQ7" s="25">
        <v>60.03</v>
      </c>
      <c r="CR7" s="25">
        <v>59.74</v>
      </c>
      <c r="CS7" s="25">
        <v>59.67</v>
      </c>
      <c r="CT7" s="25">
        <v>60.12</v>
      </c>
      <c r="CU7" s="25">
        <v>60.34</v>
      </c>
      <c r="CV7" s="25">
        <v>60.29</v>
      </c>
      <c r="CW7" s="25">
        <v>86.17</v>
      </c>
      <c r="CX7" s="25">
        <v>87.19</v>
      </c>
      <c r="CY7" s="25">
        <v>88.64</v>
      </c>
      <c r="CZ7" s="25">
        <v>89.13</v>
      </c>
      <c r="DA7" s="25">
        <v>91.38</v>
      </c>
      <c r="DB7" s="25">
        <v>84.81</v>
      </c>
      <c r="DC7" s="25">
        <v>84.8</v>
      </c>
      <c r="DD7" s="25">
        <v>84.6</v>
      </c>
      <c r="DE7" s="25">
        <v>84.24</v>
      </c>
      <c r="DF7" s="25">
        <v>84.19</v>
      </c>
      <c r="DG7" s="25">
        <v>90.12</v>
      </c>
      <c r="DH7" s="25">
        <v>43.46</v>
      </c>
      <c r="DI7" s="25">
        <v>42.84</v>
      </c>
      <c r="DJ7" s="25">
        <v>42.93</v>
      </c>
      <c r="DK7" s="25">
        <v>44.49</v>
      </c>
      <c r="DL7" s="25">
        <v>45.88</v>
      </c>
      <c r="DM7" s="25">
        <v>47.28</v>
      </c>
      <c r="DN7" s="25">
        <v>47.66</v>
      </c>
      <c r="DO7" s="25">
        <v>48.17</v>
      </c>
      <c r="DP7" s="25">
        <v>48.83</v>
      </c>
      <c r="DQ7" s="25">
        <v>49.96</v>
      </c>
      <c r="DR7" s="25">
        <v>50.88</v>
      </c>
      <c r="DS7" s="25">
        <v>14.03</v>
      </c>
      <c r="DT7" s="25">
        <v>15.67</v>
      </c>
      <c r="DU7" s="25">
        <v>14.36</v>
      </c>
      <c r="DV7" s="25">
        <v>13.09</v>
      </c>
      <c r="DW7" s="25">
        <v>12.66</v>
      </c>
      <c r="DX7" s="25">
        <v>12.19</v>
      </c>
      <c r="DY7" s="25">
        <v>15.1</v>
      </c>
      <c r="DZ7" s="25">
        <v>17.12</v>
      </c>
      <c r="EA7" s="25">
        <v>18.18</v>
      </c>
      <c r="EB7" s="25">
        <v>19.32</v>
      </c>
      <c r="EC7" s="25">
        <v>22.3</v>
      </c>
      <c r="ED7" s="25">
        <v>1.7</v>
      </c>
      <c r="EE7" s="25">
        <v>0.88</v>
      </c>
      <c r="EF7" s="25">
        <v>1.51</v>
      </c>
      <c r="EG7" s="25">
        <v>0.82</v>
      </c>
      <c r="EH7" s="25">
        <v>0.53</v>
      </c>
      <c r="EI7" s="25">
        <v>0.51</v>
      </c>
      <c r="EJ7" s="25">
        <v>0.57999999999999996</v>
      </c>
      <c r="EK7" s="25">
        <v>0.54</v>
      </c>
      <c r="EL7" s="25">
        <v>0.56999999999999995</v>
      </c>
      <c r="EM7" s="25">
        <v>0.52</v>
      </c>
      <c r="EN7" s="25">
        <v>0.66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2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川越 貴之</cp:lastModifiedBy>
  <dcterms:created xsi:type="dcterms:W3CDTF">2022-12-01T00:53:39Z</dcterms:created>
  <dcterms:modified xsi:type="dcterms:W3CDTF">2023-01-13T06:19:04Z</dcterms:modified>
  <cp:category/>
</cp:coreProperties>
</file>