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120_財政課\020_財政係\公営企業関係\公営企業に係る経営比較分析表\2023.1.11\02_各課回答\"/>
    </mc:Choice>
  </mc:AlternateContent>
  <workbookProtection workbookAlgorithmName="SHA-512" workbookHashValue="oK259NdBAu7haEnBNBD7deqXQm7xMmmaMx8+BMru5tr+Dg/5lqd1UjJkZ5cu7c+8gVLSU4bmfiuSxBjZIJv/Zw==" workbookSaltValue="zDwvxYPuGjDORBj96AY7wg==" workbookSpinCount="100000" lockStructure="1"/>
  <bookViews>
    <workbookView xWindow="0" yWindow="0" windowWidth="28800" windowHeight="129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<sst xmlns="http://schemas.openxmlformats.org/spreadsheetml/2006/main" count="228" uniqueCount="114">
  <si>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</si>
  <si>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</si>
  <si>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</si>
  <si>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</si>
  <si>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</si>
  <si>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</si>
  <si>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</si>
  <si>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</si>
  <si>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</si>
  <si>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</si>
  <si>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</si>
  <si>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</si>
  <si>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</si>
  <si>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</si>
  <si>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</si>
  <si>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</si>
  <si>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</si>
  <si>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</si>
  <si>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</si>
  <si>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</si>
  <si>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</si>
  <si>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</si>
  <si>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</si>
  <si>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</si>
  <si>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</si>
  <si>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</si>
  <si>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</si>
  <si>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</si>
  <si>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</si>
  <si>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</si>
  <si>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</si>
  <si>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</si>
  <si>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</si>
  <si>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</si>
  <si>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</si>
  <si>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</si>
  <si>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</si>
  <si>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</si>
  <si>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</si>
  <si>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</si>
  <si>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</si>
  <si>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</si>
  <si>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</si>
  <si>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</si>
  <si>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</si>
  <si>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</si>
  <si>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</si>
  <si>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</si>
  <si>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</si>
  <si>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</si>
  <si>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</si>
  <si>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</si>
  <si>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</si>
  <si>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</si>
  <si>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</si>
  <si>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</si>
  <si>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</si>
  <si>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</si>
  <si>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</si>
  <si>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</si>
  <si>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</si>
  <si>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</si>
  <si>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</si>
  <si>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</si>
  <si>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</si>
  <si>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</si>
  <si>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</si>
  <si>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</si>
  <si>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</si>
  <si>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</si>
  <si>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</si>
  <si>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</si>
  <si>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</si>
  <si>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</si>
  <si>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</si>
  <si>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</si>
  <si>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</si>
  <si>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</si>
  <si>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</si>
  <si>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</si>
  <si>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</si>
  <si>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</si>
  <si>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</si>
  <si>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</si>
  <si>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</si>
  <si>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</si>
  <si>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</si>
  <si>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</si>
  <si>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</si>
  <si>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</si>
  <si>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</si>
  <si>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</si>
  <si>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</si>
  <si>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</si>
  <si>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</si>
  <si>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</si>
  <si>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</si>
  <si>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</si>
  <si>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</si>
  <si>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</si>
  <si>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</si>
  <si>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</si>
  <si>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</si>
  <si>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</si>
  <si>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</si>
  <si>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</si>
  <si>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</si>
  <si>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</si>
  <si>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</si>
  <si>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</si>
  <si>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</si>
  <si>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①主要な管路及び水源施設等については順次更新を行ってきているが、財源確保には苦慮するところであり、漏水の多発する管路や基幹管路など、特に必要な箇所を優先的に更新している。
②簡易水道から引き継いだ配水管路は、ＴＳ継ぎ手のビニル管など脆弱な管が多く、管路更新が急務となっている。
③ポンプ設備、電源設備等についても耐用年数を経過した設備があるが、限られた財源の中で計画的な更新を行っている。</t>
    <rPh sb="38" eb="40">
      <t>クリョ</t>
    </rPh>
    <rPh sb="49" eb="51">
      <t>ロウスイ</t>
    </rPh>
    <rPh sb="52" eb="54">
      <t>タハツ</t>
    </rPh>
    <rPh sb="56" eb="58">
      <t>カンロ</t>
    </rPh>
    <rPh sb="59" eb="61">
      <t>キカン</t>
    </rPh>
    <rPh sb="61" eb="63">
      <t>カンロ</t>
    </rPh>
    <rPh sb="66" eb="67">
      <t>トク</t>
    </rPh>
    <rPh sb="68" eb="70">
      <t>ヒツヨウ</t>
    </rPh>
    <rPh sb="71" eb="73">
      <t>カショ</t>
    </rPh>
    <rPh sb="74" eb="77">
      <t>ユウセンテキ</t>
    </rPh>
    <rPh sb="78" eb="80">
      <t>コウシン</t>
    </rPh>
    <rPh sb="163" eb="165">
      <t>ケイカ</t>
    </rPh>
    <rPh sb="174" eb="175">
      <t>カギ</t>
    </rPh>
    <rPh sb="178" eb="180">
      <t>ザイゲン</t>
    </rPh>
    <rPh sb="181" eb="182">
      <t>ナカ</t>
    </rPh>
    <rPh sb="190" eb="191">
      <t>オコナ</t>
    </rPh>
    <phoneticPr fontId="4"/>
  </si>
  <si>
    <t>　料金によって給水に係る費用は回収しているものの、過去の整備に充てた企業債の償還が影響し、給水原価は類似団体平均値より高くなっている。
　また、計画的に整備を行ってきたが、給水量の減少が進んでいることから、施設利用率は低い水準にとどまっている。今後の更新は、県の広域化推進プランの進捗状況を注視しつつ、施設の統廃合やダウンサイジングも検討するなど、費用抑制に向けた取り組みが必要となる。</t>
    <rPh sb="7" eb="9">
      <t>キュウスイ</t>
    </rPh>
    <rPh sb="10" eb="11">
      <t>カカ</t>
    </rPh>
    <rPh sb="41" eb="43">
      <t>エイキョウ</t>
    </rPh>
    <rPh sb="50" eb="52">
      <t>ルイジ</t>
    </rPh>
    <rPh sb="52" eb="54">
      <t>ダンタイ</t>
    </rPh>
    <rPh sb="54" eb="56">
      <t>ヘイキン</t>
    </rPh>
    <rPh sb="56" eb="57">
      <t>チ</t>
    </rPh>
    <rPh sb="86" eb="88">
      <t>キュウスイ</t>
    </rPh>
    <rPh sb="88" eb="89">
      <t>リョウ</t>
    </rPh>
    <rPh sb="90" eb="92">
      <t>ゲンショウ</t>
    </rPh>
    <rPh sb="93" eb="94">
      <t>スス</t>
    </rPh>
    <rPh sb="111" eb="113">
      <t>スイジュン</t>
    </rPh>
    <rPh sb="122" eb="124">
      <t>コンゴ</t>
    </rPh>
    <rPh sb="125" eb="127">
      <t>コウシン</t>
    </rPh>
    <rPh sb="129" eb="130">
      <t>ケン</t>
    </rPh>
    <rPh sb="131" eb="134">
      <t>コウイキカ</t>
    </rPh>
    <rPh sb="134" eb="136">
      <t>スイシン</t>
    </rPh>
    <rPh sb="140" eb="142">
      <t>シンチョク</t>
    </rPh>
    <rPh sb="142" eb="144">
      <t>ジョウキョウ</t>
    </rPh>
    <rPh sb="145" eb="147">
      <t>チュウシ</t>
    </rPh>
    <rPh sb="167" eb="169">
      <t>ケントウ</t>
    </rPh>
    <rPh sb="179" eb="180">
      <t>ム</t>
    </rPh>
    <rPh sb="182" eb="183">
      <t>ト</t>
    </rPh>
    <rPh sb="184" eb="185">
      <t>ク</t>
    </rPh>
    <rPh sb="187" eb="189">
      <t>ヒツヨウ</t>
    </rPh>
    <phoneticPr fontId="4"/>
  </si>
  <si>
    <t xml:space="preserve">①令和３年度は、給水戸数の増加により給水収益は増加したものの、水道台帳整備に係る委託料や管路撤去費用等が発生し、事業費用も大きく増加したため、経常収支比率は若干下降した。しかし、類似団体平均値は上回る状態を維持している。
②有収率については、漏水調査や早期の漏水事故対応により上昇に努めているものの、昨年度比では若干下降した。しかし、平成３０年度以降は類似団体平均値を上回っており、低い水準というわけではない。今後も漏水対策による有収率の向上に努めていく。
③当市は、水源を地下水に求め、自家で賄うための施設整備を行った。そのため、施設工事費用の財源として企業債の借入が類似団体に比べて大きく、企業債残高対給水収益比率が高い原因となっている。
</t>
    <rPh sb="1" eb="3">
      <t>レイワ</t>
    </rPh>
    <rPh sb="13" eb="15">
      <t>ゾウカ</t>
    </rPh>
    <rPh sb="18" eb="20">
      <t>キュウスイ</t>
    </rPh>
    <rPh sb="20" eb="22">
      <t>シュウエキ</t>
    </rPh>
    <rPh sb="23" eb="25">
      <t>ゾウカ</t>
    </rPh>
    <rPh sb="31" eb="33">
      <t>スイドウ</t>
    </rPh>
    <rPh sb="33" eb="35">
      <t>ダイチョウ</t>
    </rPh>
    <rPh sb="35" eb="37">
      <t>セイビ</t>
    </rPh>
    <rPh sb="38" eb="39">
      <t>カカ</t>
    </rPh>
    <rPh sb="40" eb="43">
      <t>イタクリョウ</t>
    </rPh>
    <rPh sb="44" eb="46">
      <t>カンロ</t>
    </rPh>
    <rPh sb="46" eb="48">
      <t>テッキョ</t>
    </rPh>
    <rPh sb="48" eb="50">
      <t>ヒヨウ</t>
    </rPh>
    <rPh sb="50" eb="51">
      <t>トウ</t>
    </rPh>
    <rPh sb="52" eb="54">
      <t>ハッセイ</t>
    </rPh>
    <rPh sb="56" eb="58">
      <t>ジギョウ</t>
    </rPh>
    <rPh sb="58" eb="60">
      <t>ヒヨウ</t>
    </rPh>
    <rPh sb="61" eb="62">
      <t>オオ</t>
    </rPh>
    <rPh sb="64" eb="66">
      <t>ゾウカ</t>
    </rPh>
    <rPh sb="71" eb="73">
      <t>ケイジョウ</t>
    </rPh>
    <rPh sb="73" eb="75">
      <t>シュウシ</t>
    </rPh>
    <rPh sb="75" eb="77">
      <t>ヒリツ</t>
    </rPh>
    <rPh sb="78" eb="80">
      <t>ジャッカン</t>
    </rPh>
    <rPh sb="80" eb="82">
      <t>カコウ</t>
    </rPh>
    <rPh sb="89" eb="91">
      <t>ルイジ</t>
    </rPh>
    <rPh sb="91" eb="93">
      <t>ダンタイ</t>
    </rPh>
    <rPh sb="97" eb="99">
      <t>ウワマワ</t>
    </rPh>
    <rPh sb="100" eb="102">
      <t>ジョウタイ</t>
    </rPh>
    <rPh sb="103" eb="105">
      <t>イジ</t>
    </rPh>
    <rPh sb="113" eb="116">
      <t>ユウシュウリツ</t>
    </rPh>
    <rPh sb="139" eb="141">
      <t>ジョウショウ</t>
    </rPh>
    <rPh sb="142" eb="143">
      <t>ツト</t>
    </rPh>
    <rPh sb="151" eb="154">
      <t>サクネンド</t>
    </rPh>
    <rPh sb="154" eb="155">
      <t>ヒ</t>
    </rPh>
    <rPh sb="157" eb="159">
      <t>ジャッカン</t>
    </rPh>
    <rPh sb="159" eb="161">
      <t>カコウ</t>
    </rPh>
    <rPh sb="168" eb="170">
      <t>ヘイセイ</t>
    </rPh>
    <rPh sb="172" eb="173">
      <t>ネン</t>
    </rPh>
    <rPh sb="173" eb="174">
      <t>ド</t>
    </rPh>
    <rPh sb="174" eb="176">
      <t>イコウ</t>
    </rPh>
    <rPh sb="177" eb="179">
      <t>ルイジ</t>
    </rPh>
    <rPh sb="179" eb="181">
      <t>ダンタイ</t>
    </rPh>
    <rPh sb="181" eb="183">
      <t>ヘイキン</t>
    </rPh>
    <rPh sb="183" eb="184">
      <t>チ</t>
    </rPh>
    <rPh sb="185" eb="187">
      <t>ウワマワ</t>
    </rPh>
    <rPh sb="192" eb="193">
      <t>ヒク</t>
    </rPh>
    <rPh sb="194" eb="196">
      <t>スイジュン</t>
    </rPh>
    <rPh sb="206" eb="208">
      <t>コンゴ</t>
    </rPh>
    <rPh sb="209" eb="211">
      <t>ロウスイ</t>
    </rPh>
    <rPh sb="211" eb="213">
      <t>タイサク</t>
    </rPh>
    <rPh sb="216" eb="219">
      <t>ユウシュウリツ</t>
    </rPh>
    <rPh sb="220" eb="222">
      <t>コウジョウ</t>
    </rPh>
    <rPh sb="223" eb="224">
      <t>ツト</t>
    </rPh>
    <rPh sb="259" eb="260">
      <t>オコナ</t>
    </rPh>
    <rPh sb="299" eb="301">
      <t>キギョウ</t>
    </rPh>
    <rPh sb="301" eb="302">
      <t>サイ</t>
    </rPh>
    <rPh sb="302" eb="304">
      <t>ザンダカ</t>
    </rPh>
    <rPh sb="304" eb="305">
      <t>タイ</t>
    </rPh>
    <rPh sb="305" eb="307">
      <t>キュウスイ</t>
    </rPh>
    <rPh sb="307" eb="309">
      <t>シュウエキ</t>
    </rPh>
    <rPh sb="309" eb="311">
      <t>ヒリツ</t>
    </rPh>
    <rPh sb="312" eb="313">
      <t>タカ</t>
    </rPh>
    <rPh sb="314" eb="316">
      <t>ゲンイン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</si>
</sst>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0.17</c:v>
                </c:pt>
                <c:pt idx="1">
                  <c:v>0.14000000000000001</c:v>
                </c:pt>
                <c:pt idx="2">
                  <c:v>0.7</c:v>
                </c:pt>
                <c:pt idx="3">
                  <c:v>0.64</c:v>
                </c:pt>
                <c:pt idx="4">
                  <c:v>0.4</c:v>
                </c:pt>
              </c:numCache>
            </c:numRef>
          </c:val>
          <c:extLst>
            <c:ext xmlns:c16="http://schemas.microsoft.com/office/drawing/2014/chart" uri="{C3380CC4-5D6E-409C-BE32-E72D297353CC}">
              <c16:uniqueId val="{00000000-EF81-4023-AE7A-D3767E086D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EF81-4023-AE7A-D3767E086D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54.32</c:v>
                </c:pt>
                <c:pt idx="1">
                  <c:v>54.02</c:v>
                </c:pt>
                <c:pt idx="2">
                  <c:v>52.32</c:v>
                </c:pt>
                <c:pt idx="3">
                  <c:v>52.35</c:v>
                </c:pt>
                <c:pt idx="4">
                  <c:v>53.34</c:v>
                </c:pt>
              </c:numCache>
            </c:numRef>
          </c:val>
          <c:extLst>
            <c:ext xmlns:c16="http://schemas.microsoft.com/office/drawing/2014/chart" uri="{C3380CC4-5D6E-409C-BE32-E72D297353CC}">
              <c16:uniqueId val="{00000000-7AFE-4830-867A-B64E05AE05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AFE-4830-867A-B64E05AE05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81.41</c:v>
                </c:pt>
                <c:pt idx="1">
                  <c:v>84.29</c:v>
                </c:pt>
                <c:pt idx="2">
                  <c:v>83.59</c:v>
                </c:pt>
                <c:pt idx="3">
                  <c:v>85.02</c:v>
                </c:pt>
                <c:pt idx="4">
                  <c:v>84.28</c:v>
                </c:pt>
              </c:numCache>
            </c:numRef>
          </c:val>
          <c:extLst>
            <c:ext xmlns:c16="http://schemas.microsoft.com/office/drawing/2014/chart" uri="{C3380CC4-5D6E-409C-BE32-E72D297353CC}">
              <c16:uniqueId val="{00000000-CAB2-49B2-B25E-906ADD4104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CAB2-49B2-B25E-906ADD4104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116.09</c:v>
                </c:pt>
                <c:pt idx="1">
                  <c:v>117.14</c:v>
                </c:pt>
                <c:pt idx="2">
                  <c:v>120.14</c:v>
                </c:pt>
                <c:pt idx="3">
                  <c:v>121.42</c:v>
                </c:pt>
                <c:pt idx="4">
                  <c:v>119.27</c:v>
                </c:pt>
              </c:numCache>
            </c:numRef>
          </c:val>
          <c:extLst>
            <c:ext xmlns:c16="http://schemas.microsoft.com/office/drawing/2014/chart" uri="{C3380CC4-5D6E-409C-BE32-E72D297353CC}">
              <c16:uniqueId val="{00000000-9F56-4163-BC98-8DFCC7BD04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9F56-4163-BC98-8DFCC7BD04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53.01</c:v>
                </c:pt>
                <c:pt idx="1">
                  <c:v>54.25</c:v>
                </c:pt>
                <c:pt idx="2">
                  <c:v>54.97</c:v>
                </c:pt>
                <c:pt idx="3">
                  <c:v>55.99</c:v>
                </c:pt>
                <c:pt idx="4">
                  <c:v>57.24</c:v>
                </c:pt>
              </c:numCache>
            </c:numRef>
          </c:val>
          <c:extLst>
            <c:ext xmlns:c16="http://schemas.microsoft.com/office/drawing/2014/chart" uri="{C3380CC4-5D6E-409C-BE32-E72D297353CC}">
              <c16:uniqueId val="{00000000-D201-4A5D-82C1-D68837F7E0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201-4A5D-82C1-D68837F7E0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0.79</c:v>
                </c:pt>
                <c:pt idx="1">
                  <c:v>0.64</c:v>
                </c:pt>
                <c:pt idx="2">
                  <c:v>0.64</c:v>
                </c:pt>
                <c:pt idx="3">
                  <c:v>1.26</c:v>
                </c:pt>
                <c:pt idx="4">
                  <c:v>1.27</c:v>
                </c:pt>
              </c:numCache>
            </c:numRef>
          </c:val>
          <c:extLst>
            <c:ext xmlns:c16="http://schemas.microsoft.com/office/drawing/2014/chart" uri="{C3380CC4-5D6E-409C-BE32-E72D297353CC}">
              <c16:uniqueId val="{00000000-A0B4-4C3D-BB22-308FFA9514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A0B4-4C3D-BB22-308FFA9514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E9-458C-AB48-384A8E473D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3E9-458C-AB48-384A8E473D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213</c:v>
                </c:pt>
                <c:pt idx="1">
                  <c:v>214.12</c:v>
                </c:pt>
                <c:pt idx="2">
                  <c:v>225.05</c:v>
                </c:pt>
                <c:pt idx="3">
                  <c:v>223.67</c:v>
                </c:pt>
                <c:pt idx="4">
                  <c:v>207.08</c:v>
                </c:pt>
              </c:numCache>
            </c:numRef>
          </c:val>
          <c:extLst>
            <c:ext xmlns:c16="http://schemas.microsoft.com/office/drawing/2014/chart" uri="{C3380CC4-5D6E-409C-BE32-E72D297353CC}">
              <c16:uniqueId val="{00000000-2B2E-4067-9B26-EF94D870F3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2B2E-4067-9B26-EF94D870F3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623.55999999999995</c:v>
                </c:pt>
                <c:pt idx="1">
                  <c:v>584.57000000000005</c:v>
                </c:pt>
                <c:pt idx="2">
                  <c:v>600.57000000000005</c:v>
                </c:pt>
                <c:pt idx="3">
                  <c:v>573.73</c:v>
                </c:pt>
                <c:pt idx="4">
                  <c:v>544.84</c:v>
                </c:pt>
              </c:numCache>
            </c:numRef>
          </c:val>
          <c:extLst>
            <c:ext xmlns:c16="http://schemas.microsoft.com/office/drawing/2014/chart" uri="{C3380CC4-5D6E-409C-BE32-E72D297353CC}">
              <c16:uniqueId val="{00000000-2057-46D4-94C7-5D5B3F026F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057-46D4-94C7-5D5B3F026F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112.12</c:v>
                </c:pt>
                <c:pt idx="1">
                  <c:v>114.16</c:v>
                </c:pt>
                <c:pt idx="2">
                  <c:v>115.66</c:v>
                </c:pt>
                <c:pt idx="3">
                  <c:v>117.96</c:v>
                </c:pt>
                <c:pt idx="4">
                  <c:v>116.27</c:v>
                </c:pt>
              </c:numCache>
            </c:numRef>
          </c:val>
          <c:extLst>
            <c:ext xmlns:c16="http://schemas.microsoft.com/office/drawing/2014/chart" uri="{C3380CC4-5D6E-409C-BE32-E72D297353CC}">
              <c16:uniqueId val="{00000000-5BF8-496A-B114-B0E9B3B422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BF8-496A-B114-B0E9B3B422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207.3</c:v>
                </c:pt>
                <c:pt idx="1">
                  <c:v>203.17</c:v>
                </c:pt>
                <c:pt idx="2">
                  <c:v>202.36</c:v>
                </c:pt>
                <c:pt idx="3">
                  <c:v>198.14</c:v>
                </c:pt>
                <c:pt idx="4">
                  <c:v>201.05</c:v>
                </c:pt>
              </c:numCache>
            </c:numRef>
          </c:val>
          <c:extLst>
            <c:ext xmlns:c16="http://schemas.microsoft.com/office/drawing/2014/chart" uri="{C3380CC4-5D6E-409C-BE32-E72D297353CC}">
              <c16:uniqueId val="{00000000-6DC2-4F77-8532-DBB0D2621E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DC2-4F77-8532-DBB0D2621E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長井市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25786</v>
      </c>
      <c r="AM8" s="66"/>
      <c r="AN8" s="66"/>
      <c r="AO8" s="66"/>
      <c r="AP8" s="66"/>
      <c r="AQ8" s="66"/>
      <c r="AR8" s="66"/>
      <c r="AS8" s="66"/>
      <c r="AT8" s="37">
        <f>データ!$S$6</f>
        <v>214.67</v>
      </c>
      <c r="AU8" s="38"/>
      <c r="AV8" s="38"/>
      <c r="AW8" s="38"/>
      <c r="AX8" s="38"/>
      <c r="AY8" s="38"/>
      <c r="AZ8" s="38"/>
      <c r="BA8" s="38"/>
      <c r="BB8" s="55">
        <f>データ!$T$6</f>
        <v>120.12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52.24</v>
      </c>
      <c r="J10" s="38"/>
      <c r="K10" s="38"/>
      <c r="L10" s="38"/>
      <c r="M10" s="38"/>
      <c r="N10" s="38"/>
      <c r="O10" s="65"/>
      <c r="P10" s="55">
        <f>データ!$P$6</f>
        <v>96.79</v>
      </c>
      <c r="Q10" s="55"/>
      <c r="R10" s="55"/>
      <c r="S10" s="55"/>
      <c r="T10" s="55"/>
      <c r="U10" s="55"/>
      <c r="V10" s="55"/>
      <c r="W10" s="66">
        <f>データ!$Q$6</f>
        <v>4290</v>
      </c>
      <c r="X10" s="66"/>
      <c r="Y10" s="66"/>
      <c r="Z10" s="66"/>
      <c r="AA10" s="66"/>
      <c r="AB10" s="66"/>
      <c r="AC10" s="66"/>
      <c r="AD10" s="2"/>
      <c r="AE10" s="2"/>
      <c r="AF10" s="2"/>
      <c r="AG10" s="2"/>
      <c r="AH10" s="2"/>
      <c r="AI10" s="2"/>
      <c r="AJ10" s="2"/>
      <c r="AK10" s="2"/>
      <c r="AL10" s="66">
        <f>データ!$U$6</f>
        <v>24909</v>
      </c>
      <c r="AM10" s="66"/>
      <c r="AN10" s="66"/>
      <c r="AO10" s="66"/>
      <c r="AP10" s="66"/>
      <c r="AQ10" s="66"/>
      <c r="AR10" s="66"/>
      <c r="AS10" s="66"/>
      <c r="AT10" s="37">
        <f>データ!$V$6</f>
        <v>61</v>
      </c>
      <c r="AU10" s="38"/>
      <c r="AV10" s="38"/>
      <c r="AW10" s="38"/>
      <c r="AX10" s="38"/>
      <c r="AY10" s="38"/>
      <c r="AZ10" s="38"/>
      <c r="BA10" s="38"/>
      <c r="BB10" s="55">
        <f>データ!$W$6</f>
        <v>408.34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M4oHIQd6fCKb71BozbkKms4k8N/VRK7SSQsA99fvxtNr++8z3JznT1kfnvNiTzHFplGVdOGVlxWwhowzOW/2g==" saltValue="pB/Z7dR0daqfeibsLcPv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62090</v>
      </c>
      <c r="D6" s="20">
        <f t="shared" si="3"/>
        <v>46</v>
      </c>
      <c r="E6" s="20">
        <f t="shared" si="3"/>
        <v>1</v>
      </c>
      <c r="F6" s="20">
        <f t="shared" si="3"/>
        <v>0</v>
      </c>
      <c r="G6" s="20">
        <f t="shared" si="3"/>
        <v>1</v>
      </c>
      <c r="H6" s="20" t="str">
        <f t="shared" si="3"/>
        <v>山形県　長井市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52.24</v>
      </c>
      <c r="P6" s="21">
        <f t="shared" si="3"/>
        <v>96.79</v>
      </c>
      <c r="Q6" s="21">
        <f t="shared" si="3"/>
        <v>4290</v>
      </c>
      <c r="R6" s="21">
        <f t="shared" si="3"/>
        <v>25786</v>
      </c>
      <c r="S6" s="21">
        <f t="shared" si="3"/>
        <v>214.67</v>
      </c>
      <c r="T6" s="21">
        <f t="shared" si="3"/>
        <v>120.12</v>
      </c>
      <c r="U6" s="21">
        <f t="shared" si="3"/>
        <v>24909</v>
      </c>
      <c r="V6" s="21">
        <f t="shared" si="3"/>
        <v>61</v>
      </c>
      <c r="W6" s="21">
        <f t="shared" si="3"/>
        <v>408.34</v>
      </c>
      <c r="X6" s="22">
        <f>IF(X7="",NA(),X7)</f>
        <v>116.09</v>
      </c>
      <c r="Y6" s="22">
        <f t="shared" ref="Y6:AG6" si="4">IF(Y7="",NA(),Y7)</f>
        <v>117.14</v>
      </c>
      <c r="Z6" s="22">
        <f t="shared" si="4"/>
        <v>120.14</v>
      </c>
      <c r="AA6" s="22">
        <f t="shared" si="4"/>
        <v>121.42</v>
      </c>
      <c r="AB6" s="22">
        <f t="shared" si="4"/>
        <v>119.27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213</v>
      </c>
      <c r="AU6" s="22">
        <f t="shared" ref="AU6:BC6" si="6">IF(AU7="",NA(),AU7)</f>
        <v>214.12</v>
      </c>
      <c r="AV6" s="22">
        <f t="shared" si="6"/>
        <v>225.05</v>
      </c>
      <c r="AW6" s="22">
        <f t="shared" si="6"/>
        <v>223.67</v>
      </c>
      <c r="AX6" s="22">
        <f t="shared" si="6"/>
        <v>207.08</v>
      </c>
      <c r="AY6" s="22">
        <f t="shared" si="6"/>
        <v>359.47</v>
      </c>
      <c r="AZ6" s="22">
        <f t="shared" si="6"/>
        <v>369.69</v>
      </c>
      <c r="BA6" s="22">
        <f t="shared" si="6"/>
        <v>379.08</v>
      </c>
      <c r="BB6" s="22">
        <f t="shared" si="6"/>
        <v>367.55</v>
      </c>
      <c r="BC6" s="22">
        <f t="shared" si="6"/>
        <v>378.56</v>
      </c>
      <c r="BD6" s="21" t="str">
        <f>IF(BD7="","",IF(BD7="-","【-】","【"&amp;SUBSTITUTE(TEXT(BD7,"#,##0.00"),"-","△")&amp;"】"))</f>
        <v>【261.51】</v>
      </c>
      <c r="BE6" s="22">
        <f>IF(BE7="",NA(),BE7)</f>
        <v>623.55999999999995</v>
      </c>
      <c r="BF6" s="22">
        <f t="shared" ref="BF6:BN6" si="7">IF(BF7="",NA(),BF7)</f>
        <v>584.57000000000005</v>
      </c>
      <c r="BG6" s="22">
        <f t="shared" si="7"/>
        <v>600.57000000000005</v>
      </c>
      <c r="BH6" s="22">
        <f t="shared" si="7"/>
        <v>573.73</v>
      </c>
      <c r="BI6" s="22">
        <f t="shared" si="7"/>
        <v>544.84</v>
      </c>
      <c r="BJ6" s="22">
        <f t="shared" si="7"/>
        <v>401.79</v>
      </c>
      <c r="BK6" s="22">
        <f t="shared" si="7"/>
        <v>402.99</v>
      </c>
      <c r="BL6" s="22">
        <f t="shared" si="7"/>
        <v>398.98</v>
      </c>
      <c r="BM6" s="22">
        <f t="shared" si="7"/>
        <v>418.68</v>
      </c>
      <c r="BN6" s="22">
        <f t="shared" si="7"/>
        <v>395.68</v>
      </c>
      <c r="BO6" s="21" t="str">
        <f>IF(BO7="","",IF(BO7="-","【-】","【"&amp;SUBSTITUTE(TEXT(BO7,"#,##0.00"),"-","△")&amp;"】"))</f>
        <v>【265.16】</v>
      </c>
      <c r="BP6" s="22">
        <f>IF(BP7="",NA(),BP7)</f>
        <v>112.12</v>
      </c>
      <c r="BQ6" s="22">
        <f t="shared" ref="BQ6:BY6" si="8">IF(BQ7="",NA(),BQ7)</f>
        <v>114.16</v>
      </c>
      <c r="BR6" s="22">
        <f t="shared" si="8"/>
        <v>115.66</v>
      </c>
      <c r="BS6" s="22">
        <f t="shared" si="8"/>
        <v>117.96</v>
      </c>
      <c r="BT6" s="22">
        <f t="shared" si="8"/>
        <v>116.27</v>
      </c>
      <c r="BU6" s="22">
        <f t="shared" si="8"/>
        <v>100.12</v>
      </c>
      <c r="BV6" s="22">
        <f t="shared" si="8"/>
        <v>98.66</v>
      </c>
      <c r="BW6" s="22">
        <f t="shared" si="8"/>
        <v>98.64</v>
      </c>
      <c r="BX6" s="22">
        <f t="shared" si="8"/>
        <v>94.78</v>
      </c>
      <c r="BY6" s="22">
        <f t="shared" si="8"/>
        <v>97.59</v>
      </c>
      <c r="BZ6" s="21" t="str">
        <f>IF(BZ7="","",IF(BZ7="-","【-】","【"&amp;SUBSTITUTE(TEXT(BZ7,"#,##0.00"),"-","△")&amp;"】"))</f>
        <v>【102.35】</v>
      </c>
      <c r="CA6" s="22">
        <f>IF(CA7="",NA(),CA7)</f>
        <v>207.3</v>
      </c>
      <c r="CB6" s="22">
        <f t="shared" ref="CB6:CJ6" si="9">IF(CB7="",NA(),CB7)</f>
        <v>203.17</v>
      </c>
      <c r="CC6" s="22">
        <f t="shared" si="9"/>
        <v>202.36</v>
      </c>
      <c r="CD6" s="22">
        <f t="shared" si="9"/>
        <v>198.14</v>
      </c>
      <c r="CE6" s="22">
        <f t="shared" si="9"/>
        <v>201.05</v>
      </c>
      <c r="CF6" s="22">
        <f t="shared" si="9"/>
        <v>174.97</v>
      </c>
      <c r="CG6" s="22">
        <f t="shared" si="9"/>
        <v>178.59</v>
      </c>
      <c r="CH6" s="22">
        <f t="shared" si="9"/>
        <v>178.92</v>
      </c>
      <c r="CI6" s="22">
        <f t="shared" si="9"/>
        <v>181.3</v>
      </c>
      <c r="CJ6" s="22">
        <f t="shared" si="9"/>
        <v>181.71</v>
      </c>
      <c r="CK6" s="21" t="str">
        <f>IF(CK7="","",IF(CK7="-","【-】","【"&amp;SUBSTITUTE(TEXT(CK7,"#,##0.00"),"-","△")&amp;"】"))</f>
        <v>【167.74】</v>
      </c>
      <c r="CL6" s="22">
        <f>IF(CL7="",NA(),CL7)</f>
        <v>54.32</v>
      </c>
      <c r="CM6" s="22">
        <f t="shared" ref="CM6:CU6" si="10">IF(CM7="",NA(),CM7)</f>
        <v>54.02</v>
      </c>
      <c r="CN6" s="22">
        <f t="shared" si="10"/>
        <v>52.32</v>
      </c>
      <c r="CO6" s="22">
        <f t="shared" si="10"/>
        <v>52.35</v>
      </c>
      <c r="CP6" s="22">
        <f t="shared" si="10"/>
        <v>53.34</v>
      </c>
      <c r="CQ6" s="22">
        <f t="shared" si="10"/>
        <v>55.63</v>
      </c>
      <c r="CR6" s="22">
        <f t="shared" si="10"/>
        <v>55.03</v>
      </c>
      <c r="CS6" s="22">
        <f t="shared" si="10"/>
        <v>55.14</v>
      </c>
      <c r="CT6" s="22">
        <f t="shared" si="10"/>
        <v>55.89</v>
      </c>
      <c r="CU6" s="22">
        <f t="shared" si="10"/>
        <v>55.72</v>
      </c>
      <c r="CV6" s="21" t="str">
        <f>IF(CV7="","",IF(CV7="-","【-】","【"&amp;SUBSTITUTE(TEXT(CV7,"#,##0.00"),"-","△")&amp;"】"))</f>
        <v>【60.29】</v>
      </c>
      <c r="CW6" s="22">
        <f>IF(CW7="",NA(),CW7)</f>
        <v>81.41</v>
      </c>
      <c r="CX6" s="22">
        <f t="shared" ref="CX6:DF6" si="11">IF(CX7="",NA(),CX7)</f>
        <v>84.29</v>
      </c>
      <c r="CY6" s="22">
        <f t="shared" si="11"/>
        <v>83.59</v>
      </c>
      <c r="CZ6" s="22">
        <f t="shared" si="11"/>
        <v>85.02</v>
      </c>
      <c r="DA6" s="22">
        <f t="shared" si="11"/>
        <v>84.28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53.01</v>
      </c>
      <c r="DI6" s="22">
        <f t="shared" ref="DI6:DQ6" si="12">IF(DI7="",NA(),DI7)</f>
        <v>54.25</v>
      </c>
      <c r="DJ6" s="22">
        <f t="shared" si="12"/>
        <v>54.97</v>
      </c>
      <c r="DK6" s="22">
        <f t="shared" si="12"/>
        <v>55.99</v>
      </c>
      <c r="DL6" s="22">
        <f t="shared" si="12"/>
        <v>57.24</v>
      </c>
      <c r="DM6" s="22">
        <f t="shared" si="12"/>
        <v>48.05</v>
      </c>
      <c r="DN6" s="22">
        <f t="shared" si="12"/>
        <v>48.87</v>
      </c>
      <c r="DO6" s="22">
        <f t="shared" si="12"/>
        <v>49.92</v>
      </c>
      <c r="DP6" s="22">
        <f t="shared" si="12"/>
        <v>50.63</v>
      </c>
      <c r="DQ6" s="22">
        <f t="shared" si="12"/>
        <v>51.29</v>
      </c>
      <c r="DR6" s="21" t="str">
        <f>IF(DR7="","",IF(DR7="-","【-】","【"&amp;SUBSTITUTE(TEXT(DR7,"#,##0.00"),"-","△")&amp;"】"))</f>
        <v>【50.88】</v>
      </c>
      <c r="DS6" s="22">
        <f>IF(DS7="",NA(),DS7)</f>
        <v>0.79</v>
      </c>
      <c r="DT6" s="22">
        <f t="shared" ref="DT6:EB6" si="13">IF(DT7="",NA(),DT7)</f>
        <v>0.64</v>
      </c>
      <c r="DU6" s="22">
        <f t="shared" si="13"/>
        <v>0.64</v>
      </c>
      <c r="DV6" s="22">
        <f t="shared" si="13"/>
        <v>1.26</v>
      </c>
      <c r="DW6" s="22">
        <f t="shared" si="13"/>
        <v>1.27</v>
      </c>
      <c r="DX6" s="22">
        <f t="shared" si="13"/>
        <v>13.39</v>
      </c>
      <c r="DY6" s="22">
        <f t="shared" si="13"/>
        <v>14.85</v>
      </c>
      <c r="DZ6" s="22">
        <f t="shared" si="13"/>
        <v>16.88</v>
      </c>
      <c r="EA6" s="22">
        <f t="shared" si="13"/>
        <v>18.28</v>
      </c>
      <c r="EB6" s="22">
        <f t="shared" si="13"/>
        <v>19.61</v>
      </c>
      <c r="EC6" s="21" t="str">
        <f>IF(EC7="","",IF(EC7="-","【-】","【"&amp;SUBSTITUTE(TEXT(EC7,"#,##0.00"),"-","△")&amp;"】"))</f>
        <v>【22.30】</v>
      </c>
      <c r="ED6" s="22">
        <f>IF(ED7="",NA(),ED7)</f>
        <v>0.17</v>
      </c>
      <c r="EE6" s="22">
        <f t="shared" ref="EE6:EM6" si="14">IF(EE7="",NA(),EE7)</f>
        <v>0.14000000000000001</v>
      </c>
      <c r="EF6" s="22">
        <f t="shared" si="14"/>
        <v>0.7</v>
      </c>
      <c r="EG6" s="22">
        <f t="shared" si="14"/>
        <v>0.64</v>
      </c>
      <c r="EH6" s="22">
        <f t="shared" si="14"/>
        <v>0.4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62090</v>
      </c>
      <c r="D7" s="24">
        <v>46</v>
      </c>
      <c r="E7" s="24">
        <v>1</v>
      </c>
      <c r="F7" s="24">
        <v>0</v>
      </c>
      <c r="G7" s="24">
        <v>1</v>
      </c>
      <c r="H7" s="24" t="s">
        <v>93</v>
      </c>
      <c r="I7" s="24" t="s">
        <v>94</v>
      </c>
      <c r="J7" s="24" t="s">
        <v>95</v>
      </c>
      <c r="K7" s="24" t="s">
        <v>96</v>
      </c>
      <c r="L7" s="24" t="s">
        <v>97</v>
      </c>
      <c r="M7" s="24" t="s">
        <v>98</v>
      </c>
      <c r="N7" s="25" t="s">
        <v>99</v>
      </c>
      <c r="O7" s="25">
        <v>52.24</v>
      </c>
      <c r="P7" s="25">
        <v>96.79</v>
      </c>
      <c r="Q7" s="25">
        <v>4290</v>
      </c>
      <c r="R7" s="25">
        <v>25786</v>
      </c>
      <c r="S7" s="25">
        <v>214.67</v>
      </c>
      <c r="T7" s="25">
        <v>120.12</v>
      </c>
      <c r="U7" s="25">
        <v>24909</v>
      </c>
      <c r="V7" s="25">
        <v>61</v>
      </c>
      <c r="W7" s="25">
        <v>408.34</v>
      </c>
      <c r="X7" s="25">
        <v>116.09</v>
      </c>
      <c r="Y7" s="25">
        <v>117.14</v>
      </c>
      <c r="Z7" s="25">
        <v>120.14</v>
      </c>
      <c r="AA7" s="25">
        <v>121.42</v>
      </c>
      <c r="AB7" s="25">
        <v>119.27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213</v>
      </c>
      <c r="AU7" s="25">
        <v>214.12</v>
      </c>
      <c r="AV7" s="25">
        <v>225.05</v>
      </c>
      <c r="AW7" s="25">
        <v>223.67</v>
      </c>
      <c r="AX7" s="25">
        <v>207.08</v>
      </c>
      <c r="AY7" s="25">
        <v>359.47</v>
      </c>
      <c r="AZ7" s="25">
        <v>369.69</v>
      </c>
      <c r="BA7" s="25">
        <v>379.08</v>
      </c>
      <c r="BB7" s="25">
        <v>367.55</v>
      </c>
      <c r="BC7" s="25">
        <v>378.56</v>
      </c>
      <c r="BD7" s="25">
        <v>261.51</v>
      </c>
      <c r="BE7" s="25">
        <v>623.55999999999995</v>
      </c>
      <c r="BF7" s="25">
        <v>584.57000000000005</v>
      </c>
      <c r="BG7" s="25">
        <v>600.57000000000005</v>
      </c>
      <c r="BH7" s="25">
        <v>573.73</v>
      </c>
      <c r="BI7" s="25">
        <v>544.84</v>
      </c>
      <c r="BJ7" s="25">
        <v>401.79</v>
      </c>
      <c r="BK7" s="25">
        <v>402.99</v>
      </c>
      <c r="BL7" s="25">
        <v>398.98</v>
      </c>
      <c r="BM7" s="25">
        <v>418.68</v>
      </c>
      <c r="BN7" s="25">
        <v>395.68</v>
      </c>
      <c r="BO7" s="25">
        <v>265.16000000000003</v>
      </c>
      <c r="BP7" s="25">
        <v>112.12</v>
      </c>
      <c r="BQ7" s="25">
        <v>114.16</v>
      </c>
      <c r="BR7" s="25">
        <v>115.66</v>
      </c>
      <c r="BS7" s="25">
        <v>117.96</v>
      </c>
      <c r="BT7" s="25">
        <v>116.27</v>
      </c>
      <c r="BU7" s="25">
        <v>100.12</v>
      </c>
      <c r="BV7" s="25">
        <v>98.66</v>
      </c>
      <c r="BW7" s="25">
        <v>98.64</v>
      </c>
      <c r="BX7" s="25">
        <v>94.78</v>
      </c>
      <c r="BY7" s="25">
        <v>97.59</v>
      </c>
      <c r="BZ7" s="25">
        <v>102.35</v>
      </c>
      <c r="CA7" s="25">
        <v>207.3</v>
      </c>
      <c r="CB7" s="25">
        <v>203.17</v>
      </c>
      <c r="CC7" s="25">
        <v>202.36</v>
      </c>
      <c r="CD7" s="25">
        <v>198.14</v>
      </c>
      <c r="CE7" s="25">
        <v>201.05</v>
      </c>
      <c r="CF7" s="25">
        <v>174.97</v>
      </c>
      <c r="CG7" s="25">
        <v>178.59</v>
      </c>
      <c r="CH7" s="25">
        <v>178.92</v>
      </c>
      <c r="CI7" s="25">
        <v>181.3</v>
      </c>
      <c r="CJ7" s="25">
        <v>181.71</v>
      </c>
      <c r="CK7" s="25">
        <v>167.74</v>
      </c>
      <c r="CL7" s="25">
        <v>54.32</v>
      </c>
      <c r="CM7" s="25">
        <v>54.02</v>
      </c>
      <c r="CN7" s="25">
        <v>52.32</v>
      </c>
      <c r="CO7" s="25">
        <v>52.35</v>
      </c>
      <c r="CP7" s="25">
        <v>53.34</v>
      </c>
      <c r="CQ7" s="25">
        <v>55.63</v>
      </c>
      <c r="CR7" s="25">
        <v>55.03</v>
      </c>
      <c r="CS7" s="25">
        <v>55.14</v>
      </c>
      <c r="CT7" s="25">
        <v>55.89</v>
      </c>
      <c r="CU7" s="25">
        <v>55.72</v>
      </c>
      <c r="CV7" s="25">
        <v>60.29</v>
      </c>
      <c r="CW7" s="25">
        <v>81.41</v>
      </c>
      <c r="CX7" s="25">
        <v>84.29</v>
      </c>
      <c r="CY7" s="25">
        <v>83.59</v>
      </c>
      <c r="CZ7" s="25">
        <v>85.02</v>
      </c>
      <c r="DA7" s="25">
        <v>84.28</v>
      </c>
      <c r="DB7" s="25">
        <v>82.04</v>
      </c>
      <c r="DC7" s="25">
        <v>81.900000000000006</v>
      </c>
      <c r="DD7" s="25">
        <v>81.39</v>
      </c>
      <c r="DE7" s="25">
        <v>81.27</v>
      </c>
      <c r="DF7" s="25">
        <v>81.260000000000005</v>
      </c>
      <c r="DG7" s="25">
        <v>90.12</v>
      </c>
      <c r="DH7" s="25">
        <v>53.01</v>
      </c>
      <c r="DI7" s="25">
        <v>54.25</v>
      </c>
      <c r="DJ7" s="25">
        <v>54.97</v>
      </c>
      <c r="DK7" s="25">
        <v>55.99</v>
      </c>
      <c r="DL7" s="25">
        <v>57.24</v>
      </c>
      <c r="DM7" s="25">
        <v>48.05</v>
      </c>
      <c r="DN7" s="25">
        <v>48.87</v>
      </c>
      <c r="DO7" s="25">
        <v>49.92</v>
      </c>
      <c r="DP7" s="25">
        <v>50.63</v>
      </c>
      <c r="DQ7" s="25">
        <v>51.29</v>
      </c>
      <c r="DR7" s="25">
        <v>50.88</v>
      </c>
      <c r="DS7" s="25">
        <v>0.79</v>
      </c>
      <c r="DT7" s="25">
        <v>0.64</v>
      </c>
      <c r="DU7" s="25">
        <v>0.64</v>
      </c>
      <c r="DV7" s="25">
        <v>1.26</v>
      </c>
      <c r="DW7" s="25">
        <v>1.27</v>
      </c>
      <c r="DX7" s="25">
        <v>13.39</v>
      </c>
      <c r="DY7" s="25">
        <v>14.85</v>
      </c>
      <c r="DZ7" s="25">
        <v>16.88</v>
      </c>
      <c r="EA7" s="25">
        <v>18.28</v>
      </c>
      <c r="EB7" s="25">
        <v>19.61</v>
      </c>
      <c r="EC7" s="25">
        <v>22.3</v>
      </c>
      <c r="ED7" s="25">
        <v>0.17</v>
      </c>
      <c r="EE7" s="25">
        <v>0.14000000000000001</v>
      </c>
      <c r="EF7" s="25">
        <v>0.7</v>
      </c>
      <c r="EG7" s="25">
        <v>0.64</v>
      </c>
      <c r="EH7" s="25">
        <v>0.4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L1201-zai-106 </cp:lastModifiedBy>
  <cp:lastPrinted>2023-01-19T04:40:42Z</cp:lastPrinted>
  <dcterms:created xsi:type="dcterms:W3CDTF">2022-12-01T00:53:41Z</dcterms:created>
  <dcterms:modified xsi:type="dcterms:W3CDTF">2023-01-19T04:43:41Z</dcterms:modified>
  <cp:category/>
</cp:coreProperties>
</file>