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172.18.201.210\尾花沢市共有フォルダ\12環境整備課\課共通\0.調査報告等（庁内）\R4\87.【市町村課1.19(木)16時〆依頼】公営企業に係る「経営比較分析表」（令和３年度決算）の分析について\提出用\簡水\【経営比較分析表】2021_062120_47_010\"/>
    </mc:Choice>
  </mc:AlternateContent>
  <xr:revisionPtr revIDLastSave="0" documentId="13_ncr:1_{8BBD9EFC-7E63-4D6F-9023-D4630E0242E0}" xr6:coauthVersionLast="37" xr6:coauthVersionMax="37" xr10:uidLastSave="{00000000-0000-0000-0000-000000000000}"/>
  <workbookProtection workbookAlgorithmName="SHA-512" workbookHashValue="DeMWmnfH4o6Xf9qw8Dh/e0NsN63OgPHYQ3gicM4DW+f9gCe/rk6PGy3yPIY+XBRHpst+I2jm9AOiVP46CPXLIQ==" workbookSaltValue="9KBEhLPb2ghKtMHw1oP+J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<sst xmlns="http://schemas.openxmlformats.org/spreadsheetml/2006/main" count="233" uniqueCount="117">
  <si>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</si>
  <si>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</si>
  <si>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</si>
  <si>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</si>
  <si>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</si>
  <si>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</si>
  <si>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</si>
  <si>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</si>
  <si>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</si>
  <si>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</si>
  <si>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</si>
  <si>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</si>
  <si>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</si>
  <si>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</si>
  <si>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</si>
  <si>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</si>
  <si>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</si>
  <si>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</si>
  <si>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</si>
  <si>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</si>
  <si>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</si>
  <si>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</si>
  <si>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</si>
  <si>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</si>
  <si>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</si>
  <si>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</si>
  <si>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</si>
  <si>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</si>
  <si>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</si>
  <si>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</si>
  <si>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</si>
  <si>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</si>
  <si>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</si>
  <si>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</si>
  <si>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</si>
  <si>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</si>
  <si>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</si>
  <si>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</si>
  <si>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</si>
  <si>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</si>
  <si>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</si>
  <si>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</si>
  <si>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</si>
  <si>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</si>
  <si>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</si>
  <si>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</si>
  <si>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</si>
  <si>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</si>
  <si>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</si>
  <si>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</si>
  <si>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</si>
  <si>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</si>
  <si>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</si>
  <si>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</si>
  <si>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</si>
  <si>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</si>
  <si>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</si>
  <si>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</si>
  <si>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</si>
  <si>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</si>
  <si>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</si>
  <si>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</si>
  <si>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</si>
  <si>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</si>
  <si>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</si>
  <si>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</si>
  <si>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</si>
  <si>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</si>
  <si>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</si>
  <si>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</si>
  <si>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</si>
  <si>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</si>
  <si>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</si>
  <si>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</si>
  <si>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</si>
  <si>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</si>
  <si>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</si>
  <si>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</si>
  <si>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</si>
  <si>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</si>
  <si>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</si>
  <si>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</si>
  <si>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</si>
  <si>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</si>
  <si>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</si>
  <si>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</si>
  <si>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</si>
  <si>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</si>
  <si>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</si>
  <si>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</si>
  <si>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</si>
  <si>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</si>
  <si>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</si>
  <si>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</si>
  <si>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</si>
  <si>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</si>
  <si>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</si>
  <si>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</si>
  <si>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</si>
  <si>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</si>
  <si>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</si>
  <si>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</si>
  <si>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</si>
  <si>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</si>
  <si>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</si>
  <si>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</si>
  <si>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</si>
  <si>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</si>
  <si>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</si>
  <si>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</si>
  <si>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</si>
  <si>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</si>
  <si>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</si>
  <si>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</si>
  <si>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維持管理費の抑制に努めるほか、有収率の向上のため漏水箇所の早期発見、解消に配慮するとともに、県や市の道路改良などの同調工事を図り、工事費の抑制と管路更新延長の増加を図っていく。
　今後とも、安心安全な水道水の供給継続と経営の健全化を目指す。</t>
    <rPh sb="47" eb="48">
      <t>ケン</t>
    </rPh>
    <rPh sb="49" eb="50">
      <t>シ</t>
    </rPh>
    <rPh sb="51" eb="53">
      <t>ドウロ</t>
    </rPh>
    <rPh sb="53" eb="55">
      <t>カイリョウ</t>
    </rPh>
    <rPh sb="58" eb="60">
      <t>ドウチョウ</t>
    </rPh>
    <rPh sb="60" eb="62">
      <t>コウジ</t>
    </rPh>
    <rPh sb="63" eb="64">
      <t>ハカ</t>
    </rPh>
    <rPh sb="66" eb="68">
      <t>コウジ</t>
    </rPh>
    <rPh sb="68" eb="69">
      <t>ヒ</t>
    </rPh>
    <rPh sb="70" eb="72">
      <t>ヨクセイ</t>
    </rPh>
    <rPh sb="73" eb="75">
      <t>カンロ</t>
    </rPh>
    <rPh sb="75" eb="77">
      <t>コウシン</t>
    </rPh>
    <rPh sb="77" eb="79">
      <t>エンチョウ</t>
    </rPh>
    <rPh sb="80" eb="82">
      <t>ゾウカ</t>
    </rPh>
    <rPh sb="83" eb="84">
      <t>ハカ</t>
    </rPh>
    <rPh sb="91" eb="93">
      <t>コンゴ</t>
    </rPh>
    <phoneticPr fontId="4"/>
  </si>
  <si>
    <t>　区域内の総管路延長約120Kmの内、老朽化した管路約17Kmが未更新となっている。漏水箇所の主な原因がこの老朽管及びそこから分岐された給水管であるため、布設替えによる更新が必要である。
　限りある予算の中、工事費の節減を図るため、市道改良工事等に伴う工事を主体に進めているが、なかなか更新が進まない状況である。
　また、管路以外の施設に関しても高度経済成長期に整備されたものが残っており、維持管理費や修繕費が割高になる傾向にある。</t>
    <rPh sb="122" eb="123">
      <t>トウ</t>
    </rPh>
    <rPh sb="143" eb="145">
      <t>コウシン</t>
    </rPh>
    <rPh sb="146" eb="147">
      <t>スス</t>
    </rPh>
    <rPh sb="150" eb="152">
      <t>ジョウキョウ</t>
    </rPh>
    <phoneticPr fontId="4"/>
  </si>
  <si>
    <t>　本市の簡易水道区域は、市総面積の２/３と広範囲であるが、給水人口の減少や節水器具等の普及により使用料収入が減少傾向にある。令和２年度の増加については、大規模畜産団地への接続によるもので、今後増加傾向となるとは考えにくい状況である。
　また、集落が点在し配水管等の管路延長が長いことから、建設改良費及び維持管理費が割高になっている。
　有収率についても、施設や管路の老朽化による施設修繕費や漏水等なかなか上げられない状況であり、厳しい経営環境にあることから、一般会計からの繰入金による補填を受けている状況である。</t>
    <rPh sb="62" eb="64">
      <t>レイワ</t>
    </rPh>
    <rPh sb="65" eb="67">
      <t>ネンド</t>
    </rPh>
    <rPh sb="68" eb="70">
      <t>ゾウカ</t>
    </rPh>
    <rPh sb="76" eb="79">
      <t>ダイキボ</t>
    </rPh>
    <rPh sb="79" eb="81">
      <t>チクサン</t>
    </rPh>
    <rPh sb="81" eb="83">
      <t>ダンチ</t>
    </rPh>
    <rPh sb="85" eb="87">
      <t>セツゾク</t>
    </rPh>
    <rPh sb="94" eb="96">
      <t>コンゴ</t>
    </rPh>
    <rPh sb="96" eb="98">
      <t>ゾウカ</t>
    </rPh>
    <rPh sb="98" eb="100">
      <t>ケイコウ</t>
    </rPh>
    <rPh sb="105" eb="106">
      <t>カンガ</t>
    </rPh>
    <rPh sb="110" eb="112">
      <t>ジョウキョウ</t>
    </rPh>
    <rPh sb="168" eb="171">
      <t>ユウシュウリツ</t>
    </rPh>
    <rPh sb="202" eb="203">
      <t>ア</t>
    </rPh>
    <rPh sb="208" eb="21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</si>
</sst>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0.46</c:v>
                </c:pt>
                <c:pt idx="1">
                  <c:v>0.41</c:v>
                </c:pt>
                <c:pt idx="2">
                  <c:v>0.33</c:v>
                </c:pt>
                <c:pt idx="3">
                  <c:v>0.25</c:v>
                </c:pt>
                <c:pt idx="4">
                  <c:v>0.4</c:v>
                </c:pt>
              </c:numCache>
            </c:numRef>
          </c:val>
          <c:extLst>
            <c:ext xmlns:c16="http://schemas.microsoft.com/office/drawing/2014/chart" uri="{C3380CC4-5D6E-409C-BE32-E72D297353CC}">
              <c16:uniqueId val="{00000000-AEE5-48C6-A906-4EA1AEB6B08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AEE5-48C6-A906-4EA1AEB6B08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90.38</c:v>
                </c:pt>
                <c:pt idx="1">
                  <c:v>84.37</c:v>
                </c:pt>
                <c:pt idx="2">
                  <c:v>77.62</c:v>
                </c:pt>
                <c:pt idx="3">
                  <c:v>82.94</c:v>
                </c:pt>
                <c:pt idx="4">
                  <c:v>77.150000000000006</c:v>
                </c:pt>
              </c:numCache>
            </c:numRef>
          </c:val>
          <c:extLst>
            <c:ext xmlns:c16="http://schemas.microsoft.com/office/drawing/2014/chart" uri="{C3380CC4-5D6E-409C-BE32-E72D297353CC}">
              <c16:uniqueId val="{00000000-CF96-4C7D-AF08-0F5B283CD4C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CF96-4C7D-AF08-0F5B283CD4C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51.57</c:v>
                </c:pt>
                <c:pt idx="1">
                  <c:v>56.8</c:v>
                </c:pt>
                <c:pt idx="2">
                  <c:v>57.54</c:v>
                </c:pt>
                <c:pt idx="3">
                  <c:v>52.42</c:v>
                </c:pt>
                <c:pt idx="4">
                  <c:v>56.2</c:v>
                </c:pt>
              </c:numCache>
            </c:numRef>
          </c:val>
          <c:extLst>
            <c:ext xmlns:c16="http://schemas.microsoft.com/office/drawing/2014/chart" uri="{C3380CC4-5D6E-409C-BE32-E72D297353CC}">
              <c16:uniqueId val="{00000000-FBC6-4DB2-A69E-84B0FD053B0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FBC6-4DB2-A69E-84B0FD053B0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71.77</c:v>
                </c:pt>
                <c:pt idx="1">
                  <c:v>67.62</c:v>
                </c:pt>
                <c:pt idx="2">
                  <c:v>70.819999999999993</c:v>
                </c:pt>
                <c:pt idx="3">
                  <c:v>77.739999999999995</c:v>
                </c:pt>
                <c:pt idx="4">
                  <c:v>71.52</c:v>
                </c:pt>
              </c:numCache>
            </c:numRef>
          </c:val>
          <c:extLst>
            <c:ext xmlns:c16="http://schemas.microsoft.com/office/drawing/2014/chart" uri="{C3380CC4-5D6E-409C-BE32-E72D297353CC}">
              <c16:uniqueId val="{00000000-D1CC-4E6C-B0CE-A9DF084C62A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D1CC-4E6C-B0CE-A9DF084C62A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88-4633-8D87-81BFE45B3C1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88-4633-8D87-81BFE45B3C1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6F-4927-B5A4-39D36D71B4B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6F-4927-B5A4-39D36D71B4B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70-44C0-854C-1C21363D76C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70-44C0-854C-1C21363D76C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68-476E-B5A2-9ECD044D4EE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68-476E-B5A2-9ECD044D4EE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898.46</c:v>
                </c:pt>
                <c:pt idx="1">
                  <c:v>815.6</c:v>
                </c:pt>
                <c:pt idx="2">
                  <c:v>811.28</c:v>
                </c:pt>
                <c:pt idx="3">
                  <c:v>799.86</c:v>
                </c:pt>
                <c:pt idx="4">
                  <c:v>809.58</c:v>
                </c:pt>
              </c:numCache>
            </c:numRef>
          </c:val>
          <c:extLst>
            <c:ext xmlns:c16="http://schemas.microsoft.com/office/drawing/2014/chart" uri="{C3380CC4-5D6E-409C-BE32-E72D297353CC}">
              <c16:uniqueId val="{00000000-0F50-4FFE-868A-5DD76EADB36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0F50-4FFE-868A-5DD76EADB36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63.05</c:v>
                </c:pt>
                <c:pt idx="1">
                  <c:v>60.48</c:v>
                </c:pt>
                <c:pt idx="2">
                  <c:v>63.44</c:v>
                </c:pt>
                <c:pt idx="3">
                  <c:v>68.84</c:v>
                </c:pt>
                <c:pt idx="4">
                  <c:v>64.14</c:v>
                </c:pt>
              </c:numCache>
            </c:numRef>
          </c:val>
          <c:extLst>
            <c:ext xmlns:c16="http://schemas.microsoft.com/office/drawing/2014/chart" uri="{C3380CC4-5D6E-409C-BE32-E72D297353CC}">
              <c16:uniqueId val="{00000000-9C81-47BD-AB01-BBB8D7BED20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9C81-47BD-AB01-BBB8D7BED20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352.2</c:v>
                </c:pt>
                <c:pt idx="1">
                  <c:v>369.04</c:v>
                </c:pt>
                <c:pt idx="2">
                  <c:v>356.42</c:v>
                </c:pt>
                <c:pt idx="3">
                  <c:v>331.95</c:v>
                </c:pt>
                <c:pt idx="4">
                  <c:v>356.03</c:v>
                </c:pt>
              </c:numCache>
            </c:numRef>
          </c:val>
          <c:extLst>
            <c:ext xmlns:c16="http://schemas.microsoft.com/office/drawing/2014/chart" uri="{C3380CC4-5D6E-409C-BE32-E72D297353CC}">
              <c16:uniqueId val="{00000000-8E48-419D-9E6B-83775580321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8E48-419D-9E6B-83775580321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山形県　尾花沢市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55">
        <f>データ!$R$6</f>
        <v>14913</v>
      </c>
      <c r="AM8" s="55"/>
      <c r="AN8" s="55"/>
      <c r="AO8" s="55"/>
      <c r="AP8" s="55"/>
      <c r="AQ8" s="55"/>
      <c r="AR8" s="55"/>
      <c r="AS8" s="55"/>
      <c r="AT8" s="45">
        <f>データ!$S$6</f>
        <v>372.53</v>
      </c>
      <c r="AU8" s="45"/>
      <c r="AV8" s="45"/>
      <c r="AW8" s="45"/>
      <c r="AX8" s="45"/>
      <c r="AY8" s="45"/>
      <c r="AZ8" s="45"/>
      <c r="BA8" s="45"/>
      <c r="BB8" s="45">
        <f>データ!$T$6</f>
        <v>40.03</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34.57</v>
      </c>
      <c r="Q10" s="45"/>
      <c r="R10" s="45"/>
      <c r="S10" s="45"/>
      <c r="T10" s="45"/>
      <c r="U10" s="45"/>
      <c r="V10" s="45"/>
      <c r="W10" s="55">
        <f>データ!$Q$6</f>
        <v>4400</v>
      </c>
      <c r="X10" s="55"/>
      <c r="Y10" s="55"/>
      <c r="Z10" s="55"/>
      <c r="AA10" s="55"/>
      <c r="AB10" s="55"/>
      <c r="AC10" s="55"/>
      <c r="AD10" s="2"/>
      <c r="AE10" s="2"/>
      <c r="AF10" s="2"/>
      <c r="AG10" s="2"/>
      <c r="AH10" s="2"/>
      <c r="AI10" s="2"/>
      <c r="AJ10" s="2"/>
      <c r="AK10" s="2"/>
      <c r="AL10" s="55">
        <f>データ!$U$6</f>
        <v>5066</v>
      </c>
      <c r="AM10" s="55"/>
      <c r="AN10" s="55"/>
      <c r="AO10" s="55"/>
      <c r="AP10" s="55"/>
      <c r="AQ10" s="55"/>
      <c r="AR10" s="55"/>
      <c r="AS10" s="55"/>
      <c r="AT10" s="45">
        <f>データ!$V$6</f>
        <v>249.43</v>
      </c>
      <c r="AU10" s="45"/>
      <c r="AV10" s="45"/>
      <c r="AW10" s="45"/>
      <c r="AX10" s="45"/>
      <c r="AY10" s="45"/>
      <c r="AZ10" s="45"/>
      <c r="BA10" s="45"/>
      <c r="BB10" s="45">
        <f>データ!$W$6</f>
        <v>20.309999999999999</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IZG6bd4jRf6FUWS89OCSEjI6DS0u5aM91wtEDENkI4N+NA1nQLhVuJA2cN2WNAuTEM1HVX/zxk6TgPrOGOBY2w==" saltValue="NnXEMKrp1mc0DLPVP3BZn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62120</v>
      </c>
      <c r="D6" s="20">
        <f t="shared" si="3"/>
        <v>47</v>
      </c>
      <c r="E6" s="20">
        <f t="shared" si="3"/>
        <v>1</v>
      </c>
      <c r="F6" s="20">
        <f t="shared" si="3"/>
        <v>0</v>
      </c>
      <c r="G6" s="20">
        <f t="shared" si="3"/>
        <v>0</v>
      </c>
      <c r="H6" s="20" t="str">
        <f t="shared" si="3"/>
        <v>山形県　尾花沢市</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34.57</v>
      </c>
      <c r="Q6" s="21">
        <f t="shared" si="3"/>
        <v>4400</v>
      </c>
      <c r="R6" s="21">
        <f t="shared" si="3"/>
        <v>14913</v>
      </c>
      <c r="S6" s="21">
        <f t="shared" si="3"/>
        <v>372.53</v>
      </c>
      <c r="T6" s="21">
        <f t="shared" si="3"/>
        <v>40.03</v>
      </c>
      <c r="U6" s="21">
        <f t="shared" si="3"/>
        <v>5066</v>
      </c>
      <c r="V6" s="21">
        <f t="shared" si="3"/>
        <v>249.43</v>
      </c>
      <c r="W6" s="21">
        <f t="shared" si="3"/>
        <v>20.309999999999999</v>
      </c>
      <c r="X6" s="22">
        <f>IF(X7="",NA(),X7)</f>
        <v>71.77</v>
      </c>
      <c r="Y6" s="22">
        <f t="shared" ref="Y6:AG6" si="4">IF(Y7="",NA(),Y7)</f>
        <v>67.62</v>
      </c>
      <c r="Z6" s="22">
        <f t="shared" si="4"/>
        <v>70.819999999999993</v>
      </c>
      <c r="AA6" s="22">
        <f t="shared" si="4"/>
        <v>77.739999999999995</v>
      </c>
      <c r="AB6" s="22">
        <f t="shared" si="4"/>
        <v>71.52</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898.46</v>
      </c>
      <c r="BF6" s="22">
        <f t="shared" ref="BF6:BN6" si="7">IF(BF7="",NA(),BF7)</f>
        <v>815.6</v>
      </c>
      <c r="BG6" s="22">
        <f t="shared" si="7"/>
        <v>811.28</v>
      </c>
      <c r="BH6" s="22">
        <f t="shared" si="7"/>
        <v>799.86</v>
      </c>
      <c r="BI6" s="22">
        <f t="shared" si="7"/>
        <v>809.58</v>
      </c>
      <c r="BJ6" s="22">
        <f t="shared" si="7"/>
        <v>1295.06</v>
      </c>
      <c r="BK6" s="22">
        <f t="shared" si="7"/>
        <v>1168.7</v>
      </c>
      <c r="BL6" s="22">
        <f t="shared" si="7"/>
        <v>1245.46</v>
      </c>
      <c r="BM6" s="22">
        <f t="shared" si="7"/>
        <v>834.1</v>
      </c>
      <c r="BN6" s="22">
        <f t="shared" si="7"/>
        <v>853.42</v>
      </c>
      <c r="BO6" s="21" t="str">
        <f>IF(BO7="","",IF(BO7="-","【-】","【"&amp;SUBSTITUTE(TEXT(BO7,"#,##0.00"),"-","△")&amp;"】"))</f>
        <v>【940.88】</v>
      </c>
      <c r="BP6" s="22">
        <f>IF(BP7="",NA(),BP7)</f>
        <v>63.05</v>
      </c>
      <c r="BQ6" s="22">
        <f t="shared" ref="BQ6:BY6" si="8">IF(BQ7="",NA(),BQ7)</f>
        <v>60.48</v>
      </c>
      <c r="BR6" s="22">
        <f t="shared" si="8"/>
        <v>63.44</v>
      </c>
      <c r="BS6" s="22">
        <f t="shared" si="8"/>
        <v>68.84</v>
      </c>
      <c r="BT6" s="22">
        <f t="shared" si="8"/>
        <v>64.14</v>
      </c>
      <c r="BU6" s="22">
        <f t="shared" si="8"/>
        <v>53.29</v>
      </c>
      <c r="BV6" s="22">
        <f t="shared" si="8"/>
        <v>53.59</v>
      </c>
      <c r="BW6" s="22">
        <f t="shared" si="8"/>
        <v>51.08</v>
      </c>
      <c r="BX6" s="22">
        <f t="shared" si="8"/>
        <v>64.44</v>
      </c>
      <c r="BY6" s="22">
        <f t="shared" si="8"/>
        <v>60.53</v>
      </c>
      <c r="BZ6" s="21" t="str">
        <f>IF(BZ7="","",IF(BZ7="-","【-】","【"&amp;SUBSTITUTE(TEXT(BZ7,"#,##0.00"),"-","△")&amp;"】"))</f>
        <v>【54.59】</v>
      </c>
      <c r="CA6" s="22">
        <f>IF(CA7="",NA(),CA7)</f>
        <v>352.2</v>
      </c>
      <c r="CB6" s="22">
        <f t="shared" ref="CB6:CJ6" si="9">IF(CB7="",NA(),CB7)</f>
        <v>369.04</v>
      </c>
      <c r="CC6" s="22">
        <f t="shared" si="9"/>
        <v>356.42</v>
      </c>
      <c r="CD6" s="22">
        <f t="shared" si="9"/>
        <v>331.95</v>
      </c>
      <c r="CE6" s="22">
        <f t="shared" si="9"/>
        <v>356.03</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90.38</v>
      </c>
      <c r="CM6" s="22">
        <f t="shared" ref="CM6:CU6" si="10">IF(CM7="",NA(),CM7)</f>
        <v>84.37</v>
      </c>
      <c r="CN6" s="22">
        <f t="shared" si="10"/>
        <v>77.62</v>
      </c>
      <c r="CO6" s="22">
        <f t="shared" si="10"/>
        <v>82.94</v>
      </c>
      <c r="CP6" s="22">
        <f t="shared" si="10"/>
        <v>77.150000000000006</v>
      </c>
      <c r="CQ6" s="22">
        <f t="shared" si="10"/>
        <v>56.65</v>
      </c>
      <c r="CR6" s="22">
        <f t="shared" si="10"/>
        <v>56.41</v>
      </c>
      <c r="CS6" s="22">
        <f t="shared" si="10"/>
        <v>54.9</v>
      </c>
      <c r="CT6" s="22">
        <f t="shared" si="10"/>
        <v>55.7</v>
      </c>
      <c r="CU6" s="22">
        <f t="shared" si="10"/>
        <v>54.87</v>
      </c>
      <c r="CV6" s="21" t="str">
        <f>IF(CV7="","",IF(CV7="-","【-】","【"&amp;SUBSTITUTE(TEXT(CV7,"#,##0.00"),"-","△")&amp;"】"))</f>
        <v>【56.42】</v>
      </c>
      <c r="CW6" s="22">
        <f>IF(CW7="",NA(),CW7)</f>
        <v>51.57</v>
      </c>
      <c r="CX6" s="22">
        <f t="shared" ref="CX6:DF6" si="11">IF(CX7="",NA(),CX7)</f>
        <v>56.8</v>
      </c>
      <c r="CY6" s="22">
        <f t="shared" si="11"/>
        <v>57.54</v>
      </c>
      <c r="CZ6" s="22">
        <f t="shared" si="11"/>
        <v>52.42</v>
      </c>
      <c r="DA6" s="22">
        <f t="shared" si="11"/>
        <v>56.2</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0.46</v>
      </c>
      <c r="EE6" s="22">
        <f t="shared" ref="EE6:EM6" si="14">IF(EE7="",NA(),EE7)</f>
        <v>0.41</v>
      </c>
      <c r="EF6" s="22">
        <f t="shared" si="14"/>
        <v>0.33</v>
      </c>
      <c r="EG6" s="22">
        <f t="shared" si="14"/>
        <v>0.25</v>
      </c>
      <c r="EH6" s="22">
        <f t="shared" si="14"/>
        <v>0.4</v>
      </c>
      <c r="EI6" s="22">
        <f t="shared" si="14"/>
        <v>0.96</v>
      </c>
      <c r="EJ6" s="22">
        <f t="shared" si="14"/>
        <v>0.65</v>
      </c>
      <c r="EK6" s="22">
        <f t="shared" si="14"/>
        <v>0.52</v>
      </c>
      <c r="EL6" s="22">
        <f t="shared" si="14"/>
        <v>1.48</v>
      </c>
      <c r="EM6" s="22">
        <f t="shared" si="14"/>
        <v>0.45</v>
      </c>
      <c r="EN6" s="21" t="str">
        <f>IF(EN7="","",IF(EN7="-","【-】","【"&amp;SUBSTITUTE(TEXT(EN7,"#,##0.00"),"-","△")&amp;"】"))</f>
        <v>【0.58】</v>
      </c>
    </row>
    <row r="7" spans="1:144" s="23" customFormat="1" x14ac:dyDescent="0.15">
      <c r="A7" s="15"/>
      <c r="B7" s="24">
        <v>2021</v>
      </c>
      <c r="C7" s="24">
        <v>62120</v>
      </c>
      <c r="D7" s="24">
        <v>47</v>
      </c>
      <c r="E7" s="24">
        <v>1</v>
      </c>
      <c r="F7" s="24">
        <v>0</v>
      </c>
      <c r="G7" s="24">
        <v>0</v>
      </c>
      <c r="H7" s="24" t="s">
        <v>95</v>
      </c>
      <c r="I7" s="24" t="s">
        <v>96</v>
      </c>
      <c r="J7" s="24" t="s">
        <v>97</v>
      </c>
      <c r="K7" s="24" t="s">
        <v>98</v>
      </c>
      <c r="L7" s="24" t="s">
        <v>99</v>
      </c>
      <c r="M7" s="24" t="s">
        <v>100</v>
      </c>
      <c r="N7" s="25" t="s">
        <v>101</v>
      </c>
      <c r="O7" s="25" t="s">
        <v>102</v>
      </c>
      <c r="P7" s="25">
        <v>34.57</v>
      </c>
      <c r="Q7" s="25">
        <v>4400</v>
      </c>
      <c r="R7" s="25">
        <v>14913</v>
      </c>
      <c r="S7" s="25">
        <v>372.53</v>
      </c>
      <c r="T7" s="25">
        <v>40.03</v>
      </c>
      <c r="U7" s="25">
        <v>5066</v>
      </c>
      <c r="V7" s="25">
        <v>249.43</v>
      </c>
      <c r="W7" s="25">
        <v>20.309999999999999</v>
      </c>
      <c r="X7" s="25">
        <v>71.77</v>
      </c>
      <c r="Y7" s="25">
        <v>67.62</v>
      </c>
      <c r="Z7" s="25">
        <v>70.819999999999993</v>
      </c>
      <c r="AA7" s="25">
        <v>77.739999999999995</v>
      </c>
      <c r="AB7" s="25">
        <v>71.52</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898.46</v>
      </c>
      <c r="BF7" s="25">
        <v>815.6</v>
      </c>
      <c r="BG7" s="25">
        <v>811.28</v>
      </c>
      <c r="BH7" s="25">
        <v>799.86</v>
      </c>
      <c r="BI7" s="25">
        <v>809.58</v>
      </c>
      <c r="BJ7" s="25">
        <v>1295.06</v>
      </c>
      <c r="BK7" s="25">
        <v>1168.7</v>
      </c>
      <c r="BL7" s="25">
        <v>1245.46</v>
      </c>
      <c r="BM7" s="25">
        <v>834.1</v>
      </c>
      <c r="BN7" s="25">
        <v>853.42</v>
      </c>
      <c r="BO7" s="25">
        <v>940.88</v>
      </c>
      <c r="BP7" s="25">
        <v>63.05</v>
      </c>
      <c r="BQ7" s="25">
        <v>60.48</v>
      </c>
      <c r="BR7" s="25">
        <v>63.44</v>
      </c>
      <c r="BS7" s="25">
        <v>68.84</v>
      </c>
      <c r="BT7" s="25">
        <v>64.14</v>
      </c>
      <c r="BU7" s="25">
        <v>53.29</v>
      </c>
      <c r="BV7" s="25">
        <v>53.59</v>
      </c>
      <c r="BW7" s="25">
        <v>51.08</v>
      </c>
      <c r="BX7" s="25">
        <v>64.44</v>
      </c>
      <c r="BY7" s="25">
        <v>60.53</v>
      </c>
      <c r="BZ7" s="25">
        <v>54.59</v>
      </c>
      <c r="CA7" s="25">
        <v>352.2</v>
      </c>
      <c r="CB7" s="25">
        <v>369.04</v>
      </c>
      <c r="CC7" s="25">
        <v>356.42</v>
      </c>
      <c r="CD7" s="25">
        <v>331.95</v>
      </c>
      <c r="CE7" s="25">
        <v>356.03</v>
      </c>
      <c r="CF7" s="25">
        <v>259.02</v>
      </c>
      <c r="CG7" s="25">
        <v>259.79000000000002</v>
      </c>
      <c r="CH7" s="25">
        <v>262.13</v>
      </c>
      <c r="CI7" s="25">
        <v>197.14</v>
      </c>
      <c r="CJ7" s="25">
        <v>210.72</v>
      </c>
      <c r="CK7" s="25">
        <v>301.2</v>
      </c>
      <c r="CL7" s="25">
        <v>90.38</v>
      </c>
      <c r="CM7" s="25">
        <v>84.37</v>
      </c>
      <c r="CN7" s="25">
        <v>77.62</v>
      </c>
      <c r="CO7" s="25">
        <v>82.94</v>
      </c>
      <c r="CP7" s="25">
        <v>77.150000000000006</v>
      </c>
      <c r="CQ7" s="25">
        <v>56.65</v>
      </c>
      <c r="CR7" s="25">
        <v>56.41</v>
      </c>
      <c r="CS7" s="25">
        <v>54.9</v>
      </c>
      <c r="CT7" s="25">
        <v>55.7</v>
      </c>
      <c r="CU7" s="25">
        <v>54.87</v>
      </c>
      <c r="CV7" s="25">
        <v>56.42</v>
      </c>
      <c r="CW7" s="25">
        <v>51.57</v>
      </c>
      <c r="CX7" s="25">
        <v>56.8</v>
      </c>
      <c r="CY7" s="25">
        <v>57.54</v>
      </c>
      <c r="CZ7" s="25">
        <v>52.42</v>
      </c>
      <c r="DA7" s="25">
        <v>56.2</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0.46</v>
      </c>
      <c r="EE7" s="25">
        <v>0.41</v>
      </c>
      <c r="EF7" s="25">
        <v>0.33</v>
      </c>
      <c r="EG7" s="25">
        <v>0.25</v>
      </c>
      <c r="EH7" s="25">
        <v>0.4</v>
      </c>
      <c r="EI7" s="25">
        <v>0.96</v>
      </c>
      <c r="EJ7" s="25">
        <v>0.65</v>
      </c>
      <c r="EK7" s="25">
        <v>0.52</v>
      </c>
      <c r="EL7" s="25">
        <v>1.48</v>
      </c>
      <c r="EM7" s="25">
        <v>0.45</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U0477</cp:lastModifiedBy>
  <cp:lastPrinted>2023-01-18T06:07:36Z</cp:lastPrinted>
  <dcterms:created xsi:type="dcterms:W3CDTF">2022-12-01T01:09:07Z</dcterms:created>
  <dcterms:modified xsi:type="dcterms:W3CDTF">2023-01-18T06:07:40Z</dcterms:modified>
  <cp:category/>
</cp:coreProperties>
</file>