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L5wDk+CBeeWWmmEKsC9ih4BXByHVajzI5qCZwRdLcDnki5yYD4ZE7O56uXmYKCX8JMDCR/XlDtDKFHVcL0Mdrg==" workbookSaltValue="oEsP/KS9mzuQfq8CLZSAsQ==" workbookSpinCount="100000" lockStructure="1"/>
  <bookViews>
    <workbookView xWindow="-120" yWindow="-120" windowWidth="29040" windowHeight="1584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<sst xmlns="http://schemas.openxmlformats.org/spreadsheetml/2006/main" count="228" uniqueCount="114">
  <si>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</si>
  <si>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</si>
  <si>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</si>
  <si>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</si>
  <si>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</si>
  <si>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</si>
  <si>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</si>
  <si>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</si>
  <si>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</si>
  <si>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</si>
  <si>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</si>
  <si>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</si>
  <si>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</si>
  <si>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</si>
  <si>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</si>
  <si>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</si>
  <si>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</si>
  <si>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</si>
  <si>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</si>
  <si>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</si>
  <si>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</si>
  <si>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</si>
  <si>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</si>
  <si>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</si>
  <si>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</si>
  <si>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</si>
  <si>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</si>
  <si>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</si>
  <si>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</si>
  <si>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</si>
  <si>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</si>
  <si>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</si>
  <si>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</si>
  <si>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</si>
  <si>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</si>
  <si>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</si>
  <si>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</si>
  <si>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</si>
  <si>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</si>
  <si>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</si>
  <si>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</si>
  <si>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</si>
  <si>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</si>
  <si>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</si>
  <si>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</si>
  <si>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</si>
  <si>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</si>
  <si>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</si>
  <si>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</si>
  <si>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</si>
  <si>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</si>
  <si>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</si>
  <si>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</si>
  <si>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</si>
  <si>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</si>
  <si>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</si>
  <si>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</si>
  <si>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</si>
  <si>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</si>
  <si>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</si>
  <si>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</si>
  <si>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</si>
  <si>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</si>
  <si>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</si>
  <si>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</si>
  <si>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</si>
  <si>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</si>
  <si>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</si>
  <si>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</si>
  <si>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</si>
  <si>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</si>
  <si>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</si>
  <si>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</si>
  <si>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</si>
  <si>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</si>
  <si>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</si>
  <si>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</si>
  <si>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</si>
  <si>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</si>
  <si>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</si>
  <si>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</si>
  <si>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</si>
  <si>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</si>
  <si>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</si>
  <si>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</si>
  <si>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</si>
  <si>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</si>
  <si>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</si>
  <si>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</si>
  <si>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</si>
  <si>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</si>
  <si>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</si>
  <si>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</si>
  <si>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</si>
  <si>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</si>
  <si>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</si>
  <si>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</si>
  <si>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</si>
  <si>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</si>
  <si>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</si>
  <si>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</si>
  <si>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</si>
  <si>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</si>
  <si>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</si>
  <si>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</si>
  <si>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</si>
  <si>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</si>
  <si>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</si>
  <si>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</si>
  <si>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</si>
  <si>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</si>
  <si>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全国的な流れである人口減少を受けての有収水量の減少に伴い、事業の財源である給水収益が減少傾向である。このため、水道施設耐震化及び更新計画を踏まえ、中長期的な視点に立った経営の分析を実施しながら進めていく必要がある。　　　　　　　　　　　　　　　　　　　　　　　また、老朽管路の更新への投資に関しては維持管理の面が強いことから、企業債の新規発行によらず補助事業なども利用しながら行っていく予定である。　　　　　　さらに、有収率の向上による給水収益の確保や費用の縮減などによって健全財政を維持しながら、重要なライフラインとしての安定した給水ができるように努めていく。</t>
    <rPh sb="1" eb="4">
      <t>ゼンコクテキ</t>
    </rPh>
    <rPh sb="5" eb="6">
      <t>ナガ</t>
    </rPh>
    <rPh sb="10" eb="12">
      <t>ジンコウ</t>
    </rPh>
    <rPh sb="12" eb="14">
      <t>ゲンショウ</t>
    </rPh>
    <rPh sb="15" eb="16">
      <t>ウ</t>
    </rPh>
    <rPh sb="19" eb="20">
      <t>ユウ</t>
    </rPh>
    <rPh sb="20" eb="21">
      <t>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6" eb="58">
      <t>スイドウ</t>
    </rPh>
    <rPh sb="58" eb="60">
      <t>シセツ</t>
    </rPh>
    <rPh sb="60" eb="63">
      <t>タイシンカ</t>
    </rPh>
    <rPh sb="63" eb="64">
      <t>オヨ</t>
    </rPh>
    <rPh sb="65" eb="67">
      <t>コウシン</t>
    </rPh>
    <rPh sb="67" eb="69">
      <t>ケイカク</t>
    </rPh>
    <rPh sb="70" eb="71">
      <t>フ</t>
    </rPh>
    <rPh sb="74" eb="78">
      <t>チュウチョウキテキ</t>
    </rPh>
    <rPh sb="79" eb="81">
      <t>シテン</t>
    </rPh>
    <rPh sb="82" eb="83">
      <t>タ</t>
    </rPh>
    <rPh sb="85" eb="87">
      <t>ケイエイ</t>
    </rPh>
    <rPh sb="88" eb="90">
      <t>ブンセキ</t>
    </rPh>
    <rPh sb="91" eb="93">
      <t>ジッシ</t>
    </rPh>
    <rPh sb="97" eb="98">
      <t>スス</t>
    </rPh>
    <rPh sb="102" eb="104">
      <t>ヒツヨウ</t>
    </rPh>
    <rPh sb="134" eb="136">
      <t>ロウキュウ</t>
    </rPh>
    <rPh sb="136" eb="137">
      <t>クダ</t>
    </rPh>
    <rPh sb="137" eb="138">
      <t>ロ</t>
    </rPh>
    <rPh sb="139" eb="141">
      <t>コウシン</t>
    </rPh>
    <rPh sb="143" eb="145">
      <t>トウシ</t>
    </rPh>
    <rPh sb="146" eb="147">
      <t>カン</t>
    </rPh>
    <rPh sb="150" eb="152">
      <t>イジ</t>
    </rPh>
    <rPh sb="152" eb="154">
      <t>カンリ</t>
    </rPh>
    <rPh sb="155" eb="156">
      <t>メン</t>
    </rPh>
    <rPh sb="157" eb="158">
      <t>ツヨ</t>
    </rPh>
    <rPh sb="164" eb="166">
      <t>キギョウ</t>
    </rPh>
    <rPh sb="166" eb="167">
      <t>サイ</t>
    </rPh>
    <rPh sb="168" eb="170">
      <t>シンキ</t>
    </rPh>
    <rPh sb="170" eb="172">
      <t>ハッコウ</t>
    </rPh>
    <rPh sb="176" eb="178">
      <t>ホジョ</t>
    </rPh>
    <rPh sb="178" eb="180">
      <t>ジギョウ</t>
    </rPh>
    <rPh sb="183" eb="185">
      <t>リヨウ</t>
    </rPh>
    <rPh sb="189" eb="190">
      <t>オコナ</t>
    </rPh>
    <rPh sb="194" eb="196">
      <t>ヨテイ</t>
    </rPh>
    <rPh sb="210" eb="211">
      <t>ユウ</t>
    </rPh>
    <rPh sb="211" eb="212">
      <t>シュウ</t>
    </rPh>
    <rPh sb="212" eb="213">
      <t>リツ</t>
    </rPh>
    <rPh sb="214" eb="216">
      <t>コウジョウ</t>
    </rPh>
    <rPh sb="219" eb="221">
      <t>キュウスイ</t>
    </rPh>
    <rPh sb="221" eb="223">
      <t>シュウエキ</t>
    </rPh>
    <rPh sb="224" eb="226">
      <t>カクホ</t>
    </rPh>
    <rPh sb="227" eb="229">
      <t>ヒヨウ</t>
    </rPh>
    <rPh sb="230" eb="232">
      <t>シュクゲン</t>
    </rPh>
    <rPh sb="238" eb="240">
      <t>ケンゼン</t>
    </rPh>
    <rPh sb="240" eb="242">
      <t>ザイセイ</t>
    </rPh>
    <rPh sb="243" eb="245">
      <t>イジ</t>
    </rPh>
    <rPh sb="250" eb="252">
      <t>ジュウヨウ</t>
    </rPh>
    <rPh sb="263" eb="265">
      <t>アンテイ</t>
    </rPh>
    <rPh sb="267" eb="269">
      <t>キュウスイ</t>
    </rPh>
    <rPh sb="276" eb="277">
      <t>ツト</t>
    </rPh>
    <phoneticPr fontId="16"/>
  </si>
  <si>
    <t>　減価償却がどの程度進んでいるかを示す「①有形固定資産減価償却率」については類似団体及び全国平均を上回り、法定耐用年数を超えた管路延長の割合を示す「②管路経年比率」を見ると古い管路の割合が上昇傾向にあり、管路更新も喫緊の課題であるため、計画的に管路の更新が必要である。
　「③管路更新率」は引き続き耐震化及び老朽管更新のため計画的に管路更新を進めていく。
　管路の建設改良費については、これまでと同様に企業債の新規発行は控え、補助事業も利用しながら、耐震化も含めた老朽管更新を行って行くものとする。</t>
    <rPh sb="2" eb="4">
      <t>ユウケイ</t>
    </rPh>
    <rPh sb="4" eb="6">
      <t>コテイ</t>
    </rPh>
    <rPh sb="6" eb="8">
      <t>シサン</t>
    </rPh>
    <rPh sb="8" eb="10">
      <t>ゲンカ</t>
    </rPh>
    <rPh sb="10" eb="12">
      <t>ショウキャク</t>
    </rPh>
    <rPh sb="12" eb="13">
      <t>リツ</t>
    </rPh>
    <rPh sb="19" eb="21">
      <t>ルイジ</t>
    </rPh>
    <rPh sb="21" eb="23">
      <t>ダンタイ</t>
    </rPh>
    <rPh sb="23" eb="24">
      <t>オヨ</t>
    </rPh>
    <rPh sb="25" eb="27">
      <t>ゼンコク</t>
    </rPh>
    <rPh sb="27" eb="29">
      <t>ヘイキン</t>
    </rPh>
    <rPh sb="30" eb="32">
      <t>シタマワ</t>
    </rPh>
    <rPh sb="38" eb="40">
      <t>ホウテイ</t>
    </rPh>
    <rPh sb="40" eb="42">
      <t>タイヨウ</t>
    </rPh>
    <rPh sb="42" eb="44">
      <t>ネンスウ</t>
    </rPh>
    <rPh sb="45" eb="46">
      <t>コ</t>
    </rPh>
    <rPh sb="50" eb="51">
      <t>マワ</t>
    </rPh>
    <rPh sb="52" eb="53">
      <t>シメ</t>
    </rPh>
    <rPh sb="56" eb="58">
      <t>カンロ</t>
    </rPh>
    <rPh sb="58" eb="60">
      <t>ケイネン</t>
    </rPh>
    <rPh sb="60" eb="62">
      <t>ヒリツ</t>
    </rPh>
    <rPh sb="64" eb="65">
      <t>ミ</t>
    </rPh>
    <rPh sb="67" eb="68">
      <t>フル</t>
    </rPh>
    <rPh sb="69" eb="71">
      <t>カンロ</t>
    </rPh>
    <rPh sb="72" eb="74">
      <t>ワリアイ</t>
    </rPh>
    <rPh sb="75" eb="77">
      <t>ジョウショウ</t>
    </rPh>
    <rPh sb="77" eb="79">
      <t>ケイコウ</t>
    </rPh>
    <rPh sb="82" eb="84">
      <t>カンロ</t>
    </rPh>
    <rPh sb="84" eb="86">
      <t>コウシン</t>
    </rPh>
    <rPh sb="87" eb="89">
      <t>キッキン</t>
    </rPh>
    <rPh sb="90" eb="92">
      <t>カダイ</t>
    </rPh>
    <rPh sb="98" eb="101">
      <t>ケイカクテキ</t>
    </rPh>
    <rPh sb="103" eb="104">
      <t>カン</t>
    </rPh>
    <rPh sb="104" eb="105">
      <t>ロ</t>
    </rPh>
    <rPh sb="106" eb="108">
      <t>コウシン</t>
    </rPh>
    <rPh sb="109" eb="111">
      <t>ヒツヨウカンロコウシン</t>
    </rPh>
    <rPh sb="137" eb="138">
      <t>ジ</t>
    </rPh>
    <rPh sb="138" eb="139">
      <t>ブ</t>
    </rPh>
    <rPh sb="139" eb="140">
      <t>ハシ</t>
    </rPh>
    <rPh sb="140" eb="143">
      <t>スイゲンチ</t>
    </rPh>
    <phoneticPr fontId="16"/>
  </si>
  <si>
    <t>　本町水道事業は、「①経常収支比率」、「⑤料金回収率」ともに100％を超えており、給水にかかる費用が給水収益によって適切に賄われている状況です。今後も、健全な経営を行うために、費用対効果を見極めた支出を行うことでの経費削減を続け、更新投資等に充てる財源の確保に努めます。
　短期債務に対する支払能力を表す「③流動比率」
については、100％を大きく上回っており、短期的な支払能力については問題ありません。今後も流動資産の増加に努め、支払能力を維持する経営を行っていく必要があります。
　「④企業債残高対給水収益比率」は、借入を抑制しているため債務残高が年々減少しているため、類似団体及び全国平均と比較して良好な数値となっている。引き続き、適切な投資規模による料金水準を保てるように努めます。
　「⑥給水原価」は、類似団体と比較して少し高い
状況にありますが、引き続き適正な維持管理と効果
的な費用等の支出を行い、投資の効率化を図ること
を目指します。
　「⑦施設利用率」としては、平均的に70～80％近く利用されており、類似団体よりも約15ポイントほど高い状況から、効率よく適正な規模であると思われます。
　施設の稼働が収益に結びついているかを判断する
「⑧有収率」は改善はしてきているものの、依然として90％に及ばない状況が続いている。漏水調査等により漏水管路を修繕し有収率が改善するように引き続き努めたい。</t>
    <rPh sb="2" eb="3">
      <t>マチ</t>
    </rPh>
    <rPh sb="171" eb="172">
      <t>オオ</t>
    </rPh>
    <rPh sb="450" eb="451">
      <t>チカ</t>
    </rPh>
    <rPh sb="476" eb="477">
      <t>タカ</t>
    </rPh>
    <rPh sb="534" eb="536">
      <t>カイゼン</t>
    </rPh>
    <rPh sb="561" eb="563">
      <t>リュウドウ</t>
    </rPh>
    <rPh sb="563" eb="565">
      <t>ヒリツ</t>
    </rPh>
    <rPh sb="567" eb="568">
      <t>カン</t>
    </rPh>
    <rPh sb="573" eb="575">
      <t>ネンド</t>
    </rPh>
    <rPh sb="576" eb="578">
      <t>ゼンシュツ</t>
    </rPh>
    <rPh sb="579" eb="580">
      <t>ジ</t>
    </rPh>
    <rPh sb="580" eb="581">
      <t>ブ</t>
    </rPh>
    <rPh sb="581" eb="582">
      <t>ハシ</t>
    </rPh>
    <rPh sb="582" eb="585">
      <t>スイゲンチ</t>
    </rPh>
    <rPh sb="585" eb="587">
      <t>セイビ</t>
    </rPh>
    <rPh sb="588" eb="589">
      <t>カカ</t>
    </rPh>
    <rPh sb="590" eb="592">
      <t>ヒヨウ</t>
    </rPh>
    <rPh sb="593" eb="595">
      <t>ゾウカ</t>
    </rPh>
    <rPh sb="598" eb="601">
      <t>イチジテキ</t>
    </rPh>
    <rPh sb="602" eb="603">
      <t>オ</t>
    </rPh>
    <rPh sb="604" eb="605">
      <t>コキギョウサイザンダカタイキュウスイシュウエキヒリツカンカリイレヨクセイサイムザンダカネンネンゲンショウルイジダンタイオヨゼンコクヘイキンヒカクリョウコウスウチリョウキンカイシュウリツネンドオコゼンシュツジブハシスイゲンチゲンカショウキャクゾウカネンドカイフクリョウコウミキュウスイゲンカヘイキンチジャッカンウワマワコンゴケイジョウヒヨウシュクゲンツトコウリツセイネンスイドウジギョウヘンコウニンカハイスイノウリョクヘンコウシセツリヨウリツオオハバカイゼンユウシュウリツイゼンオヨジョウキョウツヅロウスイチョウサトウロウスイカンロシュウゼンユウシュウリツカイゼンヒツヅツトイジョウケイエイジョウタイリョウコウミコンゴケンゼンセイオヨコウリツセイカクホ</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</si>
</sst>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0.4</c:v>
                </c:pt>
                <c:pt idx="2">
                  <c:v>0.25</c:v>
                </c:pt>
                <c:pt idx="3">
                  <c:v>0.11</c:v>
                </c:pt>
                <c:pt idx="4">
                  <c:v>0.28999999999999998</c:v>
                </c:pt>
              </c:numCache>
            </c:numRef>
          </c:val>
          <c:extLst xmlns:c16r2="http://schemas.microsoft.com/office/drawing/2015/06/chart">
            <c:ext xmlns:c16="http://schemas.microsoft.com/office/drawing/2014/chart" uri="{C3380CC4-5D6E-409C-BE32-E72D297353CC}">
              <c16:uniqueId val="{00000000-1979-46B4-B32B-F9339AFF65D7}"/>
            </c:ext>
          </c:extLst>
        </c:ser>
        <c:dLbls>
          <c:showLegendKey val="0"/>
          <c:showVal val="0"/>
          <c:showCatName val="0"/>
          <c:showSerName val="0"/>
          <c:showPercent val="0"/>
          <c:showBubbleSize val="0"/>
        </c:dLbls>
        <c:gapWidth val="150"/>
        <c:axId val="406620360"/>
        <c:axId val="4066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1979-46B4-B32B-F9339AFF65D7}"/>
            </c:ext>
          </c:extLst>
        </c:ser>
        <c:dLbls>
          <c:showLegendKey val="0"/>
          <c:showVal val="0"/>
          <c:showCatName val="0"/>
          <c:showSerName val="0"/>
          <c:showPercent val="0"/>
          <c:showBubbleSize val="0"/>
        </c:dLbls>
        <c:marker val="1"/>
        <c:smooth val="0"/>
        <c:axId val="406620360"/>
        <c:axId val="406621536"/>
      </c:lineChart>
      <c:dateAx>
        <c:axId val="406620360"/>
        <c:scaling>
          <c:orientation val="minMax"/>
        </c:scaling>
        <c:delete val="1"/>
        <c:axPos val="b"/>
        <c:numFmt formatCode="&quot;H&quot;yy" sourceLinked="1"/>
        <c:majorTickMark val="none"/>
        <c:minorTickMark val="none"/>
        <c:tickLblPos val="none"/>
        <c:crossAx val="406621536"/>
        <c:crosses val="autoZero"/>
        <c:auto val="1"/>
        <c:lblOffset val="100"/>
        <c:baseTimeUnit val="years"/>
      </c:dateAx>
      <c:valAx>
        <c:axId val="4066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76.13</c:v>
                </c:pt>
                <c:pt idx="1">
                  <c:v>78.16</c:v>
                </c:pt>
                <c:pt idx="2">
                  <c:v>78</c:v>
                </c:pt>
                <c:pt idx="3">
                  <c:v>73.2</c:v>
                </c:pt>
                <c:pt idx="4">
                  <c:v>70.17</c:v>
                </c:pt>
              </c:numCache>
            </c:numRef>
          </c:val>
          <c:extLst xmlns:c16r2="http://schemas.microsoft.com/office/drawing/2015/06/chart">
            <c:ext xmlns:c16="http://schemas.microsoft.com/office/drawing/2014/chart" uri="{C3380CC4-5D6E-409C-BE32-E72D297353CC}">
              <c16:uniqueId val="{00000000-5026-4723-9206-2A7CDBF04D9D}"/>
            </c:ext>
          </c:extLst>
        </c:ser>
        <c:dLbls>
          <c:showLegendKey val="0"/>
          <c:showVal val="0"/>
          <c:showCatName val="0"/>
          <c:showSerName val="0"/>
          <c:showPercent val="0"/>
          <c:showBubbleSize val="0"/>
        </c:dLbls>
        <c:gapWidth val="150"/>
        <c:axId val="413894928"/>
        <c:axId val="4138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5026-4723-9206-2A7CDBF04D9D}"/>
            </c:ext>
          </c:extLst>
        </c:ser>
        <c:dLbls>
          <c:showLegendKey val="0"/>
          <c:showVal val="0"/>
          <c:showCatName val="0"/>
          <c:showSerName val="0"/>
          <c:showPercent val="0"/>
          <c:showBubbleSize val="0"/>
        </c:dLbls>
        <c:marker val="1"/>
        <c:smooth val="0"/>
        <c:axId val="413894928"/>
        <c:axId val="413892576"/>
      </c:lineChart>
      <c:dateAx>
        <c:axId val="413894928"/>
        <c:scaling>
          <c:orientation val="minMax"/>
        </c:scaling>
        <c:delete val="1"/>
        <c:axPos val="b"/>
        <c:numFmt formatCode="&quot;H&quot;yy" sourceLinked="1"/>
        <c:majorTickMark val="none"/>
        <c:minorTickMark val="none"/>
        <c:tickLblPos val="none"/>
        <c:crossAx val="413892576"/>
        <c:crosses val="autoZero"/>
        <c:auto val="1"/>
        <c:lblOffset val="100"/>
        <c:baseTimeUnit val="years"/>
      </c:dateAx>
      <c:valAx>
        <c:axId val="4138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9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87.71</c:v>
                </c:pt>
                <c:pt idx="1">
                  <c:v>86.03</c:v>
                </c:pt>
                <c:pt idx="2">
                  <c:v>83.22</c:v>
                </c:pt>
                <c:pt idx="3">
                  <c:v>86.56</c:v>
                </c:pt>
                <c:pt idx="4">
                  <c:v>88.08</c:v>
                </c:pt>
              </c:numCache>
            </c:numRef>
          </c:val>
          <c:extLst xmlns:c16r2="http://schemas.microsoft.com/office/drawing/2015/06/chart">
            <c:ext xmlns:c16="http://schemas.microsoft.com/office/drawing/2014/chart" uri="{C3380CC4-5D6E-409C-BE32-E72D297353CC}">
              <c16:uniqueId val="{00000000-92C9-49CC-9E10-E88AFEF0439A}"/>
            </c:ext>
          </c:extLst>
        </c:ser>
        <c:dLbls>
          <c:showLegendKey val="0"/>
          <c:showVal val="0"/>
          <c:showCatName val="0"/>
          <c:showSerName val="0"/>
          <c:showPercent val="0"/>
          <c:showBubbleSize val="0"/>
        </c:dLbls>
        <c:gapWidth val="150"/>
        <c:axId val="408620608"/>
        <c:axId val="40861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92C9-49CC-9E10-E88AFEF0439A}"/>
            </c:ext>
          </c:extLst>
        </c:ser>
        <c:dLbls>
          <c:showLegendKey val="0"/>
          <c:showVal val="0"/>
          <c:showCatName val="0"/>
          <c:showSerName val="0"/>
          <c:showPercent val="0"/>
          <c:showBubbleSize val="0"/>
        </c:dLbls>
        <c:marker val="1"/>
        <c:smooth val="0"/>
        <c:axId val="408620608"/>
        <c:axId val="408618256"/>
      </c:lineChart>
      <c:dateAx>
        <c:axId val="408620608"/>
        <c:scaling>
          <c:orientation val="minMax"/>
        </c:scaling>
        <c:delete val="1"/>
        <c:axPos val="b"/>
        <c:numFmt formatCode="&quot;H&quot;yy" sourceLinked="1"/>
        <c:majorTickMark val="none"/>
        <c:minorTickMark val="none"/>
        <c:tickLblPos val="none"/>
        <c:crossAx val="408618256"/>
        <c:crosses val="autoZero"/>
        <c:auto val="1"/>
        <c:lblOffset val="100"/>
        <c:baseTimeUnit val="years"/>
      </c:dateAx>
      <c:valAx>
        <c:axId val="40861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108.82</c:v>
                </c:pt>
                <c:pt idx="1">
                  <c:v>113.2</c:v>
                </c:pt>
                <c:pt idx="2">
                  <c:v>111.12</c:v>
                </c:pt>
                <c:pt idx="3">
                  <c:v>108.65</c:v>
                </c:pt>
                <c:pt idx="4">
                  <c:v>106.92</c:v>
                </c:pt>
              </c:numCache>
            </c:numRef>
          </c:val>
          <c:extLst xmlns:c16r2="http://schemas.microsoft.com/office/drawing/2015/06/chart">
            <c:ext xmlns:c16="http://schemas.microsoft.com/office/drawing/2014/chart" uri="{C3380CC4-5D6E-409C-BE32-E72D297353CC}">
              <c16:uniqueId val="{00000000-E74A-4CD3-9B65-24EB11C1BBC3}"/>
            </c:ext>
          </c:extLst>
        </c:ser>
        <c:dLbls>
          <c:showLegendKey val="0"/>
          <c:showVal val="0"/>
          <c:showCatName val="0"/>
          <c:showSerName val="0"/>
          <c:showPercent val="0"/>
          <c:showBubbleSize val="0"/>
        </c:dLbls>
        <c:gapWidth val="150"/>
        <c:axId val="408268352"/>
        <c:axId val="4086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E74A-4CD3-9B65-24EB11C1BBC3}"/>
            </c:ext>
          </c:extLst>
        </c:ser>
        <c:dLbls>
          <c:showLegendKey val="0"/>
          <c:showVal val="0"/>
          <c:showCatName val="0"/>
          <c:showSerName val="0"/>
          <c:showPercent val="0"/>
          <c:showBubbleSize val="0"/>
        </c:dLbls>
        <c:marker val="1"/>
        <c:smooth val="0"/>
        <c:axId val="408268352"/>
        <c:axId val="408624528"/>
      </c:lineChart>
      <c:dateAx>
        <c:axId val="408268352"/>
        <c:scaling>
          <c:orientation val="minMax"/>
        </c:scaling>
        <c:delete val="1"/>
        <c:axPos val="b"/>
        <c:numFmt formatCode="&quot;H&quot;yy" sourceLinked="1"/>
        <c:majorTickMark val="none"/>
        <c:minorTickMark val="none"/>
        <c:tickLblPos val="none"/>
        <c:crossAx val="408624528"/>
        <c:crosses val="autoZero"/>
        <c:auto val="1"/>
        <c:lblOffset val="100"/>
        <c:baseTimeUnit val="years"/>
      </c:dateAx>
      <c:valAx>
        <c:axId val="40862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46.62</c:v>
                </c:pt>
                <c:pt idx="1">
                  <c:v>48.23</c:v>
                </c:pt>
                <c:pt idx="2">
                  <c:v>50.07</c:v>
                </c:pt>
                <c:pt idx="3">
                  <c:v>51.99</c:v>
                </c:pt>
                <c:pt idx="4">
                  <c:v>53.51</c:v>
                </c:pt>
              </c:numCache>
            </c:numRef>
          </c:val>
          <c:extLst xmlns:c16r2="http://schemas.microsoft.com/office/drawing/2015/06/chart">
            <c:ext xmlns:c16="http://schemas.microsoft.com/office/drawing/2014/chart" uri="{C3380CC4-5D6E-409C-BE32-E72D297353CC}">
              <c16:uniqueId val="{00000000-7A2D-4803-A6CD-56B30E745332}"/>
            </c:ext>
          </c:extLst>
        </c:ser>
        <c:dLbls>
          <c:showLegendKey val="0"/>
          <c:showVal val="0"/>
          <c:showCatName val="0"/>
          <c:showSerName val="0"/>
          <c:showPercent val="0"/>
          <c:showBubbleSize val="0"/>
        </c:dLbls>
        <c:gapWidth val="150"/>
        <c:axId val="408617864"/>
        <c:axId val="40861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7A2D-4803-A6CD-56B30E745332}"/>
            </c:ext>
          </c:extLst>
        </c:ser>
        <c:dLbls>
          <c:showLegendKey val="0"/>
          <c:showVal val="0"/>
          <c:showCatName val="0"/>
          <c:showSerName val="0"/>
          <c:showPercent val="0"/>
          <c:showBubbleSize val="0"/>
        </c:dLbls>
        <c:marker val="1"/>
        <c:smooth val="0"/>
        <c:axId val="408617864"/>
        <c:axId val="408618648"/>
      </c:lineChart>
      <c:dateAx>
        <c:axId val="408617864"/>
        <c:scaling>
          <c:orientation val="minMax"/>
        </c:scaling>
        <c:delete val="1"/>
        <c:axPos val="b"/>
        <c:numFmt formatCode="&quot;H&quot;yy" sourceLinked="1"/>
        <c:majorTickMark val="none"/>
        <c:minorTickMark val="none"/>
        <c:tickLblPos val="none"/>
        <c:crossAx val="408618648"/>
        <c:crosses val="autoZero"/>
        <c:auto val="1"/>
        <c:lblOffset val="100"/>
        <c:baseTimeUnit val="years"/>
      </c:dateAx>
      <c:valAx>
        <c:axId val="40861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13.59</c:v>
                </c:pt>
                <c:pt idx="1">
                  <c:v>14.26</c:v>
                </c:pt>
                <c:pt idx="2">
                  <c:v>14.74</c:v>
                </c:pt>
                <c:pt idx="3">
                  <c:v>19.64</c:v>
                </c:pt>
                <c:pt idx="4">
                  <c:v>27.68</c:v>
                </c:pt>
              </c:numCache>
            </c:numRef>
          </c:val>
          <c:extLst xmlns:c16r2="http://schemas.microsoft.com/office/drawing/2015/06/chart">
            <c:ext xmlns:c16="http://schemas.microsoft.com/office/drawing/2014/chart" uri="{C3380CC4-5D6E-409C-BE32-E72D297353CC}">
              <c16:uniqueId val="{00000000-102D-4B1E-845E-154532631009}"/>
            </c:ext>
          </c:extLst>
        </c:ser>
        <c:dLbls>
          <c:showLegendKey val="0"/>
          <c:showVal val="0"/>
          <c:showCatName val="0"/>
          <c:showSerName val="0"/>
          <c:showPercent val="0"/>
          <c:showBubbleSize val="0"/>
        </c:dLbls>
        <c:gapWidth val="150"/>
        <c:axId val="408620216"/>
        <c:axId val="4086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102D-4B1E-845E-154532631009}"/>
            </c:ext>
          </c:extLst>
        </c:ser>
        <c:dLbls>
          <c:showLegendKey val="0"/>
          <c:showVal val="0"/>
          <c:showCatName val="0"/>
          <c:showSerName val="0"/>
          <c:showPercent val="0"/>
          <c:showBubbleSize val="0"/>
        </c:dLbls>
        <c:marker val="1"/>
        <c:smooth val="0"/>
        <c:axId val="408620216"/>
        <c:axId val="408621000"/>
      </c:lineChart>
      <c:dateAx>
        <c:axId val="408620216"/>
        <c:scaling>
          <c:orientation val="minMax"/>
        </c:scaling>
        <c:delete val="1"/>
        <c:axPos val="b"/>
        <c:numFmt formatCode="&quot;H&quot;yy" sourceLinked="1"/>
        <c:majorTickMark val="none"/>
        <c:minorTickMark val="none"/>
        <c:tickLblPos val="none"/>
        <c:crossAx val="408621000"/>
        <c:crosses val="autoZero"/>
        <c:auto val="1"/>
        <c:lblOffset val="100"/>
        <c:baseTimeUnit val="years"/>
      </c:dateAx>
      <c:valAx>
        <c:axId val="4086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95-4676-92CA-B646D6929FEB}"/>
            </c:ext>
          </c:extLst>
        </c:ser>
        <c:dLbls>
          <c:showLegendKey val="0"/>
          <c:showVal val="0"/>
          <c:showCatName val="0"/>
          <c:showSerName val="0"/>
          <c:showPercent val="0"/>
          <c:showBubbleSize val="0"/>
        </c:dLbls>
        <c:gapWidth val="150"/>
        <c:axId val="408619432"/>
        <c:axId val="40861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AA95-4676-92CA-B646D6929FEB}"/>
            </c:ext>
          </c:extLst>
        </c:ser>
        <c:dLbls>
          <c:showLegendKey val="0"/>
          <c:showVal val="0"/>
          <c:showCatName val="0"/>
          <c:showSerName val="0"/>
          <c:showPercent val="0"/>
          <c:showBubbleSize val="0"/>
        </c:dLbls>
        <c:marker val="1"/>
        <c:smooth val="0"/>
        <c:axId val="408619432"/>
        <c:axId val="408619824"/>
      </c:lineChart>
      <c:dateAx>
        <c:axId val="408619432"/>
        <c:scaling>
          <c:orientation val="minMax"/>
        </c:scaling>
        <c:delete val="1"/>
        <c:axPos val="b"/>
        <c:numFmt formatCode="&quot;H&quot;yy" sourceLinked="1"/>
        <c:majorTickMark val="none"/>
        <c:minorTickMark val="none"/>
        <c:tickLblPos val="none"/>
        <c:crossAx val="408619824"/>
        <c:crosses val="autoZero"/>
        <c:auto val="1"/>
        <c:lblOffset val="100"/>
        <c:baseTimeUnit val="years"/>
      </c:dateAx>
      <c:valAx>
        <c:axId val="40861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6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970.9</c:v>
                </c:pt>
                <c:pt idx="1">
                  <c:v>821.84</c:v>
                </c:pt>
                <c:pt idx="2">
                  <c:v>1075.31</c:v>
                </c:pt>
                <c:pt idx="3">
                  <c:v>1128.49</c:v>
                </c:pt>
                <c:pt idx="4">
                  <c:v>920.76</c:v>
                </c:pt>
              </c:numCache>
            </c:numRef>
          </c:val>
          <c:extLst xmlns:c16r2="http://schemas.microsoft.com/office/drawing/2015/06/chart">
            <c:ext xmlns:c16="http://schemas.microsoft.com/office/drawing/2014/chart" uri="{C3380CC4-5D6E-409C-BE32-E72D297353CC}">
              <c16:uniqueId val="{00000000-DC1F-4DE7-9D35-EE400C87BCFC}"/>
            </c:ext>
          </c:extLst>
        </c:ser>
        <c:dLbls>
          <c:showLegendKey val="0"/>
          <c:showVal val="0"/>
          <c:showCatName val="0"/>
          <c:showSerName val="0"/>
          <c:showPercent val="0"/>
          <c:showBubbleSize val="0"/>
        </c:dLbls>
        <c:gapWidth val="150"/>
        <c:axId val="413896496"/>
        <c:axId val="41389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DC1F-4DE7-9D35-EE400C87BCFC}"/>
            </c:ext>
          </c:extLst>
        </c:ser>
        <c:dLbls>
          <c:showLegendKey val="0"/>
          <c:showVal val="0"/>
          <c:showCatName val="0"/>
          <c:showSerName val="0"/>
          <c:showPercent val="0"/>
          <c:showBubbleSize val="0"/>
        </c:dLbls>
        <c:marker val="1"/>
        <c:smooth val="0"/>
        <c:axId val="413896496"/>
        <c:axId val="413896888"/>
      </c:lineChart>
      <c:dateAx>
        <c:axId val="413896496"/>
        <c:scaling>
          <c:orientation val="minMax"/>
        </c:scaling>
        <c:delete val="1"/>
        <c:axPos val="b"/>
        <c:numFmt formatCode="&quot;H&quot;yy" sourceLinked="1"/>
        <c:majorTickMark val="none"/>
        <c:minorTickMark val="none"/>
        <c:tickLblPos val="none"/>
        <c:crossAx val="413896888"/>
        <c:crosses val="autoZero"/>
        <c:auto val="1"/>
        <c:lblOffset val="100"/>
        <c:baseTimeUnit val="years"/>
      </c:dateAx>
      <c:valAx>
        <c:axId val="41389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8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173.8</c:v>
                </c:pt>
                <c:pt idx="1">
                  <c:v>160.52000000000001</c:v>
                </c:pt>
                <c:pt idx="2">
                  <c:v>152.52000000000001</c:v>
                </c:pt>
                <c:pt idx="3">
                  <c:v>143.53</c:v>
                </c:pt>
                <c:pt idx="4">
                  <c:v>132.76</c:v>
                </c:pt>
              </c:numCache>
            </c:numRef>
          </c:val>
          <c:extLst xmlns:c16r2="http://schemas.microsoft.com/office/drawing/2015/06/chart">
            <c:ext xmlns:c16="http://schemas.microsoft.com/office/drawing/2014/chart" uri="{C3380CC4-5D6E-409C-BE32-E72D297353CC}">
              <c16:uniqueId val="{00000000-2DBD-4E3F-B38A-AD40F34060F5}"/>
            </c:ext>
          </c:extLst>
        </c:ser>
        <c:dLbls>
          <c:showLegendKey val="0"/>
          <c:showVal val="0"/>
          <c:showCatName val="0"/>
          <c:showSerName val="0"/>
          <c:showPercent val="0"/>
          <c:showBubbleSize val="0"/>
        </c:dLbls>
        <c:gapWidth val="150"/>
        <c:axId val="413897280"/>
        <c:axId val="41389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2DBD-4E3F-B38A-AD40F34060F5}"/>
            </c:ext>
          </c:extLst>
        </c:ser>
        <c:dLbls>
          <c:showLegendKey val="0"/>
          <c:showVal val="0"/>
          <c:showCatName val="0"/>
          <c:showSerName val="0"/>
          <c:showPercent val="0"/>
          <c:showBubbleSize val="0"/>
        </c:dLbls>
        <c:marker val="1"/>
        <c:smooth val="0"/>
        <c:axId val="413897280"/>
        <c:axId val="413896104"/>
      </c:lineChart>
      <c:dateAx>
        <c:axId val="413897280"/>
        <c:scaling>
          <c:orientation val="minMax"/>
        </c:scaling>
        <c:delete val="1"/>
        <c:axPos val="b"/>
        <c:numFmt formatCode="&quot;H&quot;yy" sourceLinked="1"/>
        <c:majorTickMark val="none"/>
        <c:minorTickMark val="none"/>
        <c:tickLblPos val="none"/>
        <c:crossAx val="413896104"/>
        <c:crosses val="autoZero"/>
        <c:auto val="1"/>
        <c:lblOffset val="100"/>
        <c:baseTimeUnit val="years"/>
      </c:dateAx>
      <c:valAx>
        <c:axId val="413896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109.09</c:v>
                </c:pt>
                <c:pt idx="2">
                  <c:v>107.58</c:v>
                </c:pt>
                <c:pt idx="3">
                  <c:v>103.57</c:v>
                </c:pt>
                <c:pt idx="4">
                  <c:v>100.17</c:v>
                </c:pt>
              </c:numCache>
            </c:numRef>
          </c:val>
          <c:extLst xmlns:c16r2="http://schemas.microsoft.com/office/drawing/2015/06/chart">
            <c:ext xmlns:c16="http://schemas.microsoft.com/office/drawing/2014/chart" uri="{C3380CC4-5D6E-409C-BE32-E72D297353CC}">
              <c16:uniqueId val="{00000000-D334-4B1A-9666-7C1B0D9C1C20}"/>
            </c:ext>
          </c:extLst>
        </c:ser>
        <c:dLbls>
          <c:showLegendKey val="0"/>
          <c:showVal val="0"/>
          <c:showCatName val="0"/>
          <c:showSerName val="0"/>
          <c:showPercent val="0"/>
          <c:showBubbleSize val="0"/>
        </c:dLbls>
        <c:gapWidth val="150"/>
        <c:axId val="413894536"/>
        <c:axId val="4138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D334-4B1A-9666-7C1B0D9C1C20}"/>
            </c:ext>
          </c:extLst>
        </c:ser>
        <c:dLbls>
          <c:showLegendKey val="0"/>
          <c:showVal val="0"/>
          <c:showCatName val="0"/>
          <c:showSerName val="0"/>
          <c:showPercent val="0"/>
          <c:showBubbleSize val="0"/>
        </c:dLbls>
        <c:marker val="1"/>
        <c:smooth val="0"/>
        <c:axId val="413894536"/>
        <c:axId val="413891792"/>
      </c:lineChart>
      <c:dateAx>
        <c:axId val="413894536"/>
        <c:scaling>
          <c:orientation val="minMax"/>
        </c:scaling>
        <c:delete val="1"/>
        <c:axPos val="b"/>
        <c:numFmt formatCode="&quot;H&quot;yy" sourceLinked="1"/>
        <c:majorTickMark val="none"/>
        <c:minorTickMark val="none"/>
        <c:tickLblPos val="none"/>
        <c:crossAx val="413891792"/>
        <c:crosses val="autoZero"/>
        <c:auto val="1"/>
        <c:lblOffset val="100"/>
        <c:baseTimeUnit val="years"/>
      </c:dateAx>
      <c:valAx>
        <c:axId val="4138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9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199.33</c:v>
                </c:pt>
                <c:pt idx="1">
                  <c:v>188.52</c:v>
                </c:pt>
                <c:pt idx="2">
                  <c:v>192.21</c:v>
                </c:pt>
                <c:pt idx="3">
                  <c:v>199.89</c:v>
                </c:pt>
                <c:pt idx="4">
                  <c:v>208.02</c:v>
                </c:pt>
              </c:numCache>
            </c:numRef>
          </c:val>
          <c:extLst xmlns:c16r2="http://schemas.microsoft.com/office/drawing/2015/06/chart">
            <c:ext xmlns:c16="http://schemas.microsoft.com/office/drawing/2014/chart" uri="{C3380CC4-5D6E-409C-BE32-E72D297353CC}">
              <c16:uniqueId val="{00000000-870F-430D-9291-042B1CE09F79}"/>
            </c:ext>
          </c:extLst>
        </c:ser>
        <c:dLbls>
          <c:showLegendKey val="0"/>
          <c:showVal val="0"/>
          <c:showCatName val="0"/>
          <c:showSerName val="0"/>
          <c:showPercent val="0"/>
          <c:showBubbleSize val="0"/>
        </c:dLbls>
        <c:gapWidth val="150"/>
        <c:axId val="413893360"/>
        <c:axId val="41389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870F-430D-9291-042B1CE09F79}"/>
            </c:ext>
          </c:extLst>
        </c:ser>
        <c:dLbls>
          <c:showLegendKey val="0"/>
          <c:showVal val="0"/>
          <c:showCatName val="0"/>
          <c:showSerName val="0"/>
          <c:showPercent val="0"/>
          <c:showBubbleSize val="0"/>
        </c:dLbls>
        <c:marker val="1"/>
        <c:smooth val="0"/>
        <c:axId val="413893360"/>
        <c:axId val="413894144"/>
      </c:lineChart>
      <c:dateAx>
        <c:axId val="413893360"/>
        <c:scaling>
          <c:orientation val="minMax"/>
        </c:scaling>
        <c:delete val="1"/>
        <c:axPos val="b"/>
        <c:numFmt formatCode="&quot;H&quot;yy" sourceLinked="1"/>
        <c:majorTickMark val="none"/>
        <c:minorTickMark val="none"/>
        <c:tickLblPos val="none"/>
        <c:crossAx val="413894144"/>
        <c:crosses val="autoZero"/>
        <c:auto val="1"/>
        <c:lblOffset val="100"/>
        <c:baseTimeUnit val="years"/>
      </c:dateAx>
      <c:valAx>
        <c:axId val="4138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9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河北町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17636</v>
      </c>
      <c r="AM8" s="45"/>
      <c r="AN8" s="45"/>
      <c r="AO8" s="45"/>
      <c r="AP8" s="45"/>
      <c r="AQ8" s="45"/>
      <c r="AR8" s="45"/>
      <c r="AS8" s="45"/>
      <c r="AT8" s="46">
        <f>データ!$S$6</f>
        <v>52.45</v>
      </c>
      <c r="AU8" s="47"/>
      <c r="AV8" s="47"/>
      <c r="AW8" s="47"/>
      <c r="AX8" s="47"/>
      <c r="AY8" s="47"/>
      <c r="AZ8" s="47"/>
      <c r="BA8" s="47"/>
      <c r="BB8" s="48">
        <f>データ!$T$6</f>
        <v>336.24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83.82</v>
      </c>
      <c r="J10" s="47"/>
      <c r="K10" s="47"/>
      <c r="L10" s="47"/>
      <c r="M10" s="47"/>
      <c r="N10" s="47"/>
      <c r="O10" s="81"/>
      <c r="P10" s="48">
        <f>データ!$P$6</f>
        <v>99.78</v>
      </c>
      <c r="Q10" s="48"/>
      <c r="R10" s="48"/>
      <c r="S10" s="48"/>
      <c r="T10" s="48"/>
      <c r="U10" s="48"/>
      <c r="V10" s="48"/>
      <c r="W10" s="45">
        <f>データ!$Q$6</f>
        <v>3784</v>
      </c>
      <c r="X10" s="45"/>
      <c r="Y10" s="45"/>
      <c r="Z10" s="45"/>
      <c r="AA10" s="45"/>
      <c r="AB10" s="45"/>
      <c r="AC10" s="45"/>
      <c r="AD10" s="2"/>
      <c r="AE10" s="2"/>
      <c r="AF10" s="2"/>
      <c r="AG10" s="2"/>
      <c r="AH10" s="2"/>
      <c r="AI10" s="2"/>
      <c r="AJ10" s="2"/>
      <c r="AK10" s="2"/>
      <c r="AL10" s="45">
        <f>データ!$U$6</f>
        <v>17482</v>
      </c>
      <c r="AM10" s="45"/>
      <c r="AN10" s="45"/>
      <c r="AO10" s="45"/>
      <c r="AP10" s="45"/>
      <c r="AQ10" s="45"/>
      <c r="AR10" s="45"/>
      <c r="AS10" s="45"/>
      <c r="AT10" s="46">
        <f>データ!$V$6</f>
        <v>52.45</v>
      </c>
      <c r="AU10" s="47"/>
      <c r="AV10" s="47"/>
      <c r="AW10" s="47"/>
      <c r="AX10" s="47"/>
      <c r="AY10" s="47"/>
      <c r="AZ10" s="47"/>
      <c r="BA10" s="47"/>
      <c r="BB10" s="48">
        <f>データ!$W$6</f>
        <v>333.31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61"/>
      <c r="BN63" s="61"/>
      <c r="BO63" s="61"/>
      <c r="BP63" s="61"/>
      <c r="BQ63" s="61"/>
      <c r="BR63" s="61"/>
      <c r="BS63" s="61"/>
      <c r="BT63" s="61"/>
      <c r="BU63" s="61"/>
      <c r="BV63" s="61"/>
      <c r="BW63" s="61"/>
      <c r="BX63" s="61"/>
      <c r="BY63" s="61"/>
      <c r="BZ63" s="6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BbcomBot6hF8Y2kzv4FpQe0YmKX+HiRRh/zfOn8XMXK+VkBey0B73yHQJsPzqcyq8QdJyVqLskeEjPIsNSj/g==" saltValue="9wZsIR5VmR+HXoCO4vQF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63215</v>
      </c>
      <c r="D6" s="20">
        <f t="shared" si="3"/>
        <v>46</v>
      </c>
      <c r="E6" s="20">
        <f t="shared" si="3"/>
        <v>1</v>
      </c>
      <c r="F6" s="20">
        <f t="shared" si="3"/>
        <v>0</v>
      </c>
      <c r="G6" s="20">
        <f t="shared" si="3"/>
        <v>1</v>
      </c>
      <c r="H6" s="20" t="str">
        <f t="shared" si="3"/>
        <v>山形県　河北町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83.82</v>
      </c>
      <c r="P6" s="21">
        <f t="shared" si="3"/>
        <v>99.78</v>
      </c>
      <c r="Q6" s="21">
        <f t="shared" si="3"/>
        <v>3784</v>
      </c>
      <c r="R6" s="21">
        <f t="shared" si="3"/>
        <v>17636</v>
      </c>
      <c r="S6" s="21">
        <f t="shared" si="3"/>
        <v>52.45</v>
      </c>
      <c r="T6" s="21">
        <f t="shared" si="3"/>
        <v>336.24</v>
      </c>
      <c r="U6" s="21">
        <f t="shared" si="3"/>
        <v>17482</v>
      </c>
      <c r="V6" s="21">
        <f t="shared" si="3"/>
        <v>52.45</v>
      </c>
      <c r="W6" s="21">
        <f t="shared" si="3"/>
        <v>333.31</v>
      </c>
      <c r="X6" s="22">
        <f>IF(X7="",NA(),X7)</f>
        <v>108.82</v>
      </c>
      <c r="Y6" s="22">
        <f t="shared" ref="Y6:AG6" si="4">IF(Y7="",NA(),Y7)</f>
        <v>113.2</v>
      </c>
      <c r="Z6" s="22">
        <f t="shared" si="4"/>
        <v>111.12</v>
      </c>
      <c r="AA6" s="22">
        <f t="shared" si="4"/>
        <v>108.65</v>
      </c>
      <c r="AB6" s="22">
        <f t="shared" si="4"/>
        <v>106.92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970.9</v>
      </c>
      <c r="AU6" s="22">
        <f t="shared" ref="AU6:BC6" si="6">IF(AU7="",NA(),AU7)</f>
        <v>821.84</v>
      </c>
      <c r="AV6" s="22">
        <f t="shared" si="6"/>
        <v>1075.31</v>
      </c>
      <c r="AW6" s="22">
        <f t="shared" si="6"/>
        <v>1128.49</v>
      </c>
      <c r="AX6" s="22">
        <f t="shared" si="6"/>
        <v>920.76</v>
      </c>
      <c r="AY6" s="22">
        <f t="shared" si="6"/>
        <v>359.47</v>
      </c>
      <c r="AZ6" s="22">
        <f t="shared" si="6"/>
        <v>369.69</v>
      </c>
      <c r="BA6" s="22">
        <f t="shared" si="6"/>
        <v>379.08</v>
      </c>
      <c r="BB6" s="22">
        <f t="shared" si="6"/>
        <v>367.55</v>
      </c>
      <c r="BC6" s="22">
        <f t="shared" si="6"/>
        <v>378.56</v>
      </c>
      <c r="BD6" s="21" t="str">
        <f>IF(BD7="","",IF(BD7="-","【-】","【"&amp;SUBSTITUTE(TEXT(BD7,"#,##0.00"),"-","△")&amp;"】"))</f>
        <v>【261.51】</v>
      </c>
      <c r="BE6" s="22">
        <f>IF(BE7="",NA(),BE7)</f>
        <v>173.8</v>
      </c>
      <c r="BF6" s="22">
        <f t="shared" ref="BF6:BN6" si="7">IF(BF7="",NA(),BF7)</f>
        <v>160.52000000000001</v>
      </c>
      <c r="BG6" s="22">
        <f t="shared" si="7"/>
        <v>152.52000000000001</v>
      </c>
      <c r="BH6" s="22">
        <f t="shared" si="7"/>
        <v>143.53</v>
      </c>
      <c r="BI6" s="22">
        <f t="shared" si="7"/>
        <v>132.76</v>
      </c>
      <c r="BJ6" s="22">
        <f t="shared" si="7"/>
        <v>401.79</v>
      </c>
      <c r="BK6" s="22">
        <f t="shared" si="7"/>
        <v>402.99</v>
      </c>
      <c r="BL6" s="22">
        <f t="shared" si="7"/>
        <v>398.98</v>
      </c>
      <c r="BM6" s="22">
        <f t="shared" si="7"/>
        <v>418.68</v>
      </c>
      <c r="BN6" s="22">
        <f t="shared" si="7"/>
        <v>395.68</v>
      </c>
      <c r="BO6" s="21" t="str">
        <f>IF(BO7="","",IF(BO7="-","【-】","【"&amp;SUBSTITUTE(TEXT(BO7,"#,##0.00"),"-","△")&amp;"】"))</f>
        <v>【265.16】</v>
      </c>
      <c r="BP6" s="22">
        <f>IF(BP7="",NA(),BP7)</f>
        <v>103.03</v>
      </c>
      <c r="BQ6" s="22">
        <f t="shared" ref="BQ6:BY6" si="8">IF(BQ7="",NA(),BQ7)</f>
        <v>109.09</v>
      </c>
      <c r="BR6" s="22">
        <f t="shared" si="8"/>
        <v>107.58</v>
      </c>
      <c r="BS6" s="22">
        <f t="shared" si="8"/>
        <v>103.57</v>
      </c>
      <c r="BT6" s="22">
        <f t="shared" si="8"/>
        <v>100.17</v>
      </c>
      <c r="BU6" s="22">
        <f t="shared" si="8"/>
        <v>100.12</v>
      </c>
      <c r="BV6" s="22">
        <f t="shared" si="8"/>
        <v>98.66</v>
      </c>
      <c r="BW6" s="22">
        <f t="shared" si="8"/>
        <v>98.64</v>
      </c>
      <c r="BX6" s="22">
        <f t="shared" si="8"/>
        <v>94.78</v>
      </c>
      <c r="BY6" s="22">
        <f t="shared" si="8"/>
        <v>97.59</v>
      </c>
      <c r="BZ6" s="21" t="str">
        <f>IF(BZ7="","",IF(BZ7="-","【-】","【"&amp;SUBSTITUTE(TEXT(BZ7,"#,##0.00"),"-","△")&amp;"】"))</f>
        <v>【102.35】</v>
      </c>
      <c r="CA6" s="22">
        <f>IF(CA7="",NA(),CA7)</f>
        <v>199.33</v>
      </c>
      <c r="CB6" s="22">
        <f t="shared" ref="CB6:CJ6" si="9">IF(CB7="",NA(),CB7)</f>
        <v>188.52</v>
      </c>
      <c r="CC6" s="22">
        <f t="shared" si="9"/>
        <v>192.21</v>
      </c>
      <c r="CD6" s="22">
        <f t="shared" si="9"/>
        <v>199.89</v>
      </c>
      <c r="CE6" s="22">
        <f t="shared" si="9"/>
        <v>208.02</v>
      </c>
      <c r="CF6" s="22">
        <f t="shared" si="9"/>
        <v>174.97</v>
      </c>
      <c r="CG6" s="22">
        <f t="shared" si="9"/>
        <v>178.59</v>
      </c>
      <c r="CH6" s="22">
        <f t="shared" si="9"/>
        <v>178.92</v>
      </c>
      <c r="CI6" s="22">
        <f t="shared" si="9"/>
        <v>181.3</v>
      </c>
      <c r="CJ6" s="22">
        <f t="shared" si="9"/>
        <v>181.71</v>
      </c>
      <c r="CK6" s="21" t="str">
        <f>IF(CK7="","",IF(CK7="-","【-】","【"&amp;SUBSTITUTE(TEXT(CK7,"#,##0.00"),"-","△")&amp;"】"))</f>
        <v>【167.74】</v>
      </c>
      <c r="CL6" s="22">
        <f>IF(CL7="",NA(),CL7)</f>
        <v>76.13</v>
      </c>
      <c r="CM6" s="22">
        <f t="shared" ref="CM6:CU6" si="10">IF(CM7="",NA(),CM7)</f>
        <v>78.16</v>
      </c>
      <c r="CN6" s="22">
        <f t="shared" si="10"/>
        <v>78</v>
      </c>
      <c r="CO6" s="22">
        <f t="shared" si="10"/>
        <v>73.2</v>
      </c>
      <c r="CP6" s="22">
        <f t="shared" si="10"/>
        <v>70.17</v>
      </c>
      <c r="CQ6" s="22">
        <f t="shared" si="10"/>
        <v>55.63</v>
      </c>
      <c r="CR6" s="22">
        <f t="shared" si="10"/>
        <v>55.03</v>
      </c>
      <c r="CS6" s="22">
        <f t="shared" si="10"/>
        <v>55.14</v>
      </c>
      <c r="CT6" s="22">
        <f t="shared" si="10"/>
        <v>55.89</v>
      </c>
      <c r="CU6" s="22">
        <f t="shared" si="10"/>
        <v>55.72</v>
      </c>
      <c r="CV6" s="21" t="str">
        <f>IF(CV7="","",IF(CV7="-","【-】","【"&amp;SUBSTITUTE(TEXT(CV7,"#,##0.00"),"-","△")&amp;"】"))</f>
        <v>【60.29】</v>
      </c>
      <c r="CW6" s="22">
        <f>IF(CW7="",NA(),CW7)</f>
        <v>87.71</v>
      </c>
      <c r="CX6" s="22">
        <f t="shared" ref="CX6:DF6" si="11">IF(CX7="",NA(),CX7)</f>
        <v>86.03</v>
      </c>
      <c r="CY6" s="22">
        <f t="shared" si="11"/>
        <v>83.22</v>
      </c>
      <c r="CZ6" s="22">
        <f t="shared" si="11"/>
        <v>86.56</v>
      </c>
      <c r="DA6" s="22">
        <f t="shared" si="11"/>
        <v>88.08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46.62</v>
      </c>
      <c r="DI6" s="22">
        <f t="shared" ref="DI6:DQ6" si="12">IF(DI7="",NA(),DI7)</f>
        <v>48.23</v>
      </c>
      <c r="DJ6" s="22">
        <f t="shared" si="12"/>
        <v>50.07</v>
      </c>
      <c r="DK6" s="22">
        <f t="shared" si="12"/>
        <v>51.99</v>
      </c>
      <c r="DL6" s="22">
        <f t="shared" si="12"/>
        <v>53.51</v>
      </c>
      <c r="DM6" s="22">
        <f t="shared" si="12"/>
        <v>48.05</v>
      </c>
      <c r="DN6" s="22">
        <f t="shared" si="12"/>
        <v>48.87</v>
      </c>
      <c r="DO6" s="22">
        <f t="shared" si="12"/>
        <v>49.92</v>
      </c>
      <c r="DP6" s="22">
        <f t="shared" si="12"/>
        <v>50.63</v>
      </c>
      <c r="DQ6" s="22">
        <f t="shared" si="12"/>
        <v>51.29</v>
      </c>
      <c r="DR6" s="21" t="str">
        <f>IF(DR7="","",IF(DR7="-","【-】","【"&amp;SUBSTITUTE(TEXT(DR7,"#,##0.00"),"-","△")&amp;"】"))</f>
        <v>【50.88】</v>
      </c>
      <c r="DS6" s="22">
        <f>IF(DS7="",NA(),DS7)</f>
        <v>13.59</v>
      </c>
      <c r="DT6" s="22">
        <f t="shared" ref="DT6:EB6" si="13">IF(DT7="",NA(),DT7)</f>
        <v>14.26</v>
      </c>
      <c r="DU6" s="22">
        <f t="shared" si="13"/>
        <v>14.74</v>
      </c>
      <c r="DV6" s="22">
        <f t="shared" si="13"/>
        <v>19.64</v>
      </c>
      <c r="DW6" s="22">
        <f t="shared" si="13"/>
        <v>27.68</v>
      </c>
      <c r="DX6" s="22">
        <f t="shared" si="13"/>
        <v>13.39</v>
      </c>
      <c r="DY6" s="22">
        <f t="shared" si="13"/>
        <v>14.85</v>
      </c>
      <c r="DZ6" s="22">
        <f t="shared" si="13"/>
        <v>16.88</v>
      </c>
      <c r="EA6" s="22">
        <f t="shared" si="13"/>
        <v>18.28</v>
      </c>
      <c r="EB6" s="22">
        <f t="shared" si="13"/>
        <v>19.61</v>
      </c>
      <c r="EC6" s="21" t="str">
        <f>IF(EC7="","",IF(EC7="-","【-】","【"&amp;SUBSTITUTE(TEXT(EC7,"#,##0.00"),"-","△")&amp;"】"))</f>
        <v>【22.30】</v>
      </c>
      <c r="ED6" s="22">
        <f>IF(ED7="",NA(),ED7)</f>
        <v>0.44</v>
      </c>
      <c r="EE6" s="22">
        <f t="shared" ref="EE6:EM6" si="14">IF(EE7="",NA(),EE7)</f>
        <v>0.4</v>
      </c>
      <c r="EF6" s="22">
        <f t="shared" si="14"/>
        <v>0.25</v>
      </c>
      <c r="EG6" s="22">
        <f t="shared" si="14"/>
        <v>0.11</v>
      </c>
      <c r="EH6" s="22">
        <f t="shared" si="14"/>
        <v>0.28999999999999998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63215</v>
      </c>
      <c r="D7" s="24">
        <v>46</v>
      </c>
      <c r="E7" s="24">
        <v>1</v>
      </c>
      <c r="F7" s="24">
        <v>0</v>
      </c>
      <c r="G7" s="24">
        <v>1</v>
      </c>
      <c r="H7" s="24" t="s">
        <v>92</v>
      </c>
      <c r="I7" s="24" t="s">
        <v>93</v>
      </c>
      <c r="J7" s="24" t="s">
        <v>94</v>
      </c>
      <c r="K7" s="24" t="s">
        <v>95</v>
      </c>
      <c r="L7" s="24" t="s">
        <v>96</v>
      </c>
      <c r="M7" s="24" t="s">
        <v>97</v>
      </c>
      <c r="N7" s="25" t="s">
        <v>98</v>
      </c>
      <c r="O7" s="25">
        <v>83.82</v>
      </c>
      <c r="P7" s="25">
        <v>99.78</v>
      </c>
      <c r="Q7" s="25">
        <v>3784</v>
      </c>
      <c r="R7" s="25">
        <v>17636</v>
      </c>
      <c r="S7" s="25">
        <v>52.45</v>
      </c>
      <c r="T7" s="25">
        <v>336.24</v>
      </c>
      <c r="U7" s="25">
        <v>17482</v>
      </c>
      <c r="V7" s="25">
        <v>52.45</v>
      </c>
      <c r="W7" s="25">
        <v>333.31</v>
      </c>
      <c r="X7" s="25">
        <v>108.82</v>
      </c>
      <c r="Y7" s="25">
        <v>113.2</v>
      </c>
      <c r="Z7" s="25">
        <v>111.12</v>
      </c>
      <c r="AA7" s="25">
        <v>108.65</v>
      </c>
      <c r="AB7" s="25">
        <v>106.92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970.9</v>
      </c>
      <c r="AU7" s="25">
        <v>821.84</v>
      </c>
      <c r="AV7" s="25">
        <v>1075.31</v>
      </c>
      <c r="AW7" s="25">
        <v>1128.49</v>
      </c>
      <c r="AX7" s="25">
        <v>920.76</v>
      </c>
      <c r="AY7" s="25">
        <v>359.47</v>
      </c>
      <c r="AZ7" s="25">
        <v>369.69</v>
      </c>
      <c r="BA7" s="25">
        <v>379.08</v>
      </c>
      <c r="BB7" s="25">
        <v>367.55</v>
      </c>
      <c r="BC7" s="25">
        <v>378.56</v>
      </c>
      <c r="BD7" s="25">
        <v>261.51</v>
      </c>
      <c r="BE7" s="25">
        <v>173.8</v>
      </c>
      <c r="BF7" s="25">
        <v>160.52000000000001</v>
      </c>
      <c r="BG7" s="25">
        <v>152.52000000000001</v>
      </c>
      <c r="BH7" s="25">
        <v>143.53</v>
      </c>
      <c r="BI7" s="25">
        <v>132.76</v>
      </c>
      <c r="BJ7" s="25">
        <v>401.79</v>
      </c>
      <c r="BK7" s="25">
        <v>402.99</v>
      </c>
      <c r="BL7" s="25">
        <v>398.98</v>
      </c>
      <c r="BM7" s="25">
        <v>418.68</v>
      </c>
      <c r="BN7" s="25">
        <v>395.68</v>
      </c>
      <c r="BO7" s="25">
        <v>265.16000000000003</v>
      </c>
      <c r="BP7" s="25">
        <v>103.03</v>
      </c>
      <c r="BQ7" s="25">
        <v>109.09</v>
      </c>
      <c r="BR7" s="25">
        <v>107.58</v>
      </c>
      <c r="BS7" s="25">
        <v>103.57</v>
      </c>
      <c r="BT7" s="25">
        <v>100.17</v>
      </c>
      <c r="BU7" s="25">
        <v>100.12</v>
      </c>
      <c r="BV7" s="25">
        <v>98.66</v>
      </c>
      <c r="BW7" s="25">
        <v>98.64</v>
      </c>
      <c r="BX7" s="25">
        <v>94.78</v>
      </c>
      <c r="BY7" s="25">
        <v>97.59</v>
      </c>
      <c r="BZ7" s="25">
        <v>102.35</v>
      </c>
      <c r="CA7" s="25">
        <v>199.33</v>
      </c>
      <c r="CB7" s="25">
        <v>188.52</v>
      </c>
      <c r="CC7" s="25">
        <v>192.21</v>
      </c>
      <c r="CD7" s="25">
        <v>199.89</v>
      </c>
      <c r="CE7" s="25">
        <v>208.02</v>
      </c>
      <c r="CF7" s="25">
        <v>174.97</v>
      </c>
      <c r="CG7" s="25">
        <v>178.59</v>
      </c>
      <c r="CH7" s="25">
        <v>178.92</v>
      </c>
      <c r="CI7" s="25">
        <v>181.3</v>
      </c>
      <c r="CJ7" s="25">
        <v>181.71</v>
      </c>
      <c r="CK7" s="25">
        <v>167.74</v>
      </c>
      <c r="CL7" s="25">
        <v>76.13</v>
      </c>
      <c r="CM7" s="25">
        <v>78.16</v>
      </c>
      <c r="CN7" s="25">
        <v>78</v>
      </c>
      <c r="CO7" s="25">
        <v>73.2</v>
      </c>
      <c r="CP7" s="25">
        <v>70.17</v>
      </c>
      <c r="CQ7" s="25">
        <v>55.63</v>
      </c>
      <c r="CR7" s="25">
        <v>55.03</v>
      </c>
      <c r="CS7" s="25">
        <v>55.14</v>
      </c>
      <c r="CT7" s="25">
        <v>55.89</v>
      </c>
      <c r="CU7" s="25">
        <v>55.72</v>
      </c>
      <c r="CV7" s="25">
        <v>60.29</v>
      </c>
      <c r="CW7" s="25">
        <v>87.71</v>
      </c>
      <c r="CX7" s="25">
        <v>86.03</v>
      </c>
      <c r="CY7" s="25">
        <v>83.22</v>
      </c>
      <c r="CZ7" s="25">
        <v>86.56</v>
      </c>
      <c r="DA7" s="25">
        <v>88.08</v>
      </c>
      <c r="DB7" s="25">
        <v>82.04</v>
      </c>
      <c r="DC7" s="25">
        <v>81.900000000000006</v>
      </c>
      <c r="DD7" s="25">
        <v>81.39</v>
      </c>
      <c r="DE7" s="25">
        <v>81.27</v>
      </c>
      <c r="DF7" s="25">
        <v>81.260000000000005</v>
      </c>
      <c r="DG7" s="25">
        <v>90.12</v>
      </c>
      <c r="DH7" s="25">
        <v>46.62</v>
      </c>
      <c r="DI7" s="25">
        <v>48.23</v>
      </c>
      <c r="DJ7" s="25">
        <v>50.07</v>
      </c>
      <c r="DK7" s="25">
        <v>51.99</v>
      </c>
      <c r="DL7" s="25">
        <v>53.51</v>
      </c>
      <c r="DM7" s="25">
        <v>48.05</v>
      </c>
      <c r="DN7" s="25">
        <v>48.87</v>
      </c>
      <c r="DO7" s="25">
        <v>49.92</v>
      </c>
      <c r="DP7" s="25">
        <v>50.63</v>
      </c>
      <c r="DQ7" s="25">
        <v>51.29</v>
      </c>
      <c r="DR7" s="25">
        <v>50.88</v>
      </c>
      <c r="DS7" s="25">
        <v>13.59</v>
      </c>
      <c r="DT7" s="25">
        <v>14.26</v>
      </c>
      <c r="DU7" s="25">
        <v>14.74</v>
      </c>
      <c r="DV7" s="25">
        <v>19.64</v>
      </c>
      <c r="DW7" s="25">
        <v>27.68</v>
      </c>
      <c r="DX7" s="25">
        <v>13.39</v>
      </c>
      <c r="DY7" s="25">
        <v>14.85</v>
      </c>
      <c r="DZ7" s="25">
        <v>16.88</v>
      </c>
      <c r="EA7" s="25">
        <v>18.28</v>
      </c>
      <c r="EB7" s="25">
        <v>19.61</v>
      </c>
      <c r="EC7" s="25">
        <v>22.3</v>
      </c>
      <c r="ED7" s="25">
        <v>0.44</v>
      </c>
      <c r="EE7" s="25">
        <v>0.4</v>
      </c>
      <c r="EF7" s="25">
        <v>0.25</v>
      </c>
      <c r="EG7" s="25">
        <v>0.11</v>
      </c>
      <c r="EH7" s="25">
        <v>0.28999999999999998</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2022-12-01T00:53:44Z</dcterms:created>
  <dcterms:modified xsi:type="dcterms:W3CDTF">2023-01-19T23:45:13Z</dcterms:modified>
  <cp:category/>
</cp:coreProperties>
</file>