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0.201.170\050建設水道課\R3経営分析表\"/>
    </mc:Choice>
  </mc:AlternateContent>
  <xr:revisionPtr revIDLastSave="0" documentId="13_ncr:1_{B0D94E73-809C-4AD1-9DDD-8D481872B467}" xr6:coauthVersionLast="47" xr6:coauthVersionMax="47" xr10:uidLastSave="{00000000-0000-0000-0000-000000000000}"/>
  <workbookProtection workbookAlgorithmName="SHA-512" workbookHashValue="8UJllQQjWkoQcpYLzHC1ZZiiQK8IfkQlzccqYJZZYoSX7wskGxczk9siAGe76L86Hzu2kLgDa5lfuGmReG/Hkg==" workbookSaltValue="yVpVvv+/ZH4mdYw1HPGZfQ==" workbookSpinCount="100000" lockStructure="1"/>
  <bookViews>
    <workbookView xWindow="-150" yWindow="1050" windowWidth="18150" windowHeight="916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F85" i="4"/>
  <c r="E85" i="4"/>
  <c r="BB10" i="4"/>
  <c r="AT10" i="4"/>
  <c r="AL10" i="4"/>
  <c r="I10" i="4"/>
  <c r="B10" i="4"/>
  <c r="BB8" i="4"/>
  <c r="AT8" i="4"/>
  <c r="W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<sst xmlns="http://schemas.openxmlformats.org/spreadsheetml/2006/main" count="228" uniqueCount="114">
  <si>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</si>
  <si>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</si>
  <si>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</si>
  <si>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</si>
  <si>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</si>
  <si>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</si>
  <si>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</si>
  <si>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</si>
  <si>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</si>
  <si>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</si>
  <si>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</si>
  <si>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</si>
  <si>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</si>
  <si>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</si>
  <si>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</si>
  <si>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</si>
  <si>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</si>
  <si>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</si>
  <si>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</si>
  <si>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</si>
  <si>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</si>
  <si>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</si>
  <si>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</si>
  <si>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</si>
  <si>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</si>
  <si>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</si>
  <si>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</si>
  <si>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</si>
  <si>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</si>
  <si>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</si>
  <si>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</si>
  <si>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</si>
  <si>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</si>
  <si>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</si>
  <si>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</si>
  <si>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</si>
  <si>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</si>
  <si>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</si>
  <si>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</si>
  <si>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</si>
  <si>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</si>
  <si>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</si>
  <si>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</si>
  <si>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</si>
  <si>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</si>
  <si>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</si>
  <si>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</si>
  <si>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</si>
  <si>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</si>
  <si>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</si>
  <si>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</si>
  <si>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</si>
  <si>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</si>
  <si>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</si>
  <si>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</si>
  <si>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</si>
  <si>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</si>
  <si>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</si>
  <si>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</si>
  <si>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</si>
  <si>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</si>
  <si>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</si>
  <si>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</si>
  <si>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</si>
  <si>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</si>
  <si>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</si>
  <si>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</si>
  <si>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</si>
  <si>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</si>
  <si>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</si>
  <si>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</si>
  <si>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</si>
  <si>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</si>
  <si>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</si>
  <si>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</si>
  <si>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</si>
  <si>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</si>
  <si>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</si>
  <si>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</si>
  <si>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</si>
  <si>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</si>
  <si>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</si>
  <si>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</si>
  <si>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</si>
  <si>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</si>
  <si>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</si>
  <si>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</si>
  <si>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</si>
  <si>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</si>
  <si>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</si>
  <si>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</si>
  <si>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</si>
  <si>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</si>
  <si>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</si>
  <si>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</si>
  <si>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</si>
  <si>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</si>
  <si>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</si>
  <si>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</si>
  <si>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</si>
  <si>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</si>
  <si>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</si>
  <si>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</si>
  <si>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</si>
  <si>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</si>
  <si>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</si>
  <si>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</si>
  <si>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</si>
  <si>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</si>
  <si>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</si>
  <si>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</si>
  <si>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営の健全性・効率性を示す各指標は、概ね良好な状況となっている。経常収支比率は100％以上だが、利益剰余金の積み増しが課題である。また料金回収率は100％をやや下回り、供給単価が給水原価以下となっていることを示している。
　施設利用率は比較的に高水準で推移しており、有収率と合わせても収益に直結していると考えられる。引き続き漏水対策や効率的な施設利用を図っていきたい。</t>
    <rPh sb="33" eb="37">
      <t>ケイジョウシュウシ</t>
    </rPh>
    <rPh sb="37" eb="39">
      <t>ヒリツ</t>
    </rPh>
    <rPh sb="44" eb="46">
      <t>イジョウ</t>
    </rPh>
    <rPh sb="49" eb="54">
      <t>リエキジョウヨキン</t>
    </rPh>
    <rPh sb="55" eb="56">
      <t>ツ</t>
    </rPh>
    <rPh sb="57" eb="58">
      <t>マ</t>
    </rPh>
    <rPh sb="60" eb="62">
      <t>カダイ</t>
    </rPh>
    <rPh sb="68" eb="70">
      <t>リョウキン</t>
    </rPh>
    <rPh sb="70" eb="73">
      <t>カイシュウリツ</t>
    </rPh>
    <rPh sb="81" eb="83">
      <t>シタマワ</t>
    </rPh>
    <rPh sb="85" eb="89">
      <t>キョウキュウタンカ</t>
    </rPh>
    <rPh sb="90" eb="94">
      <t>キュウスイゲンカ</t>
    </rPh>
    <rPh sb="94" eb="96">
      <t>イカ</t>
    </rPh>
    <rPh sb="105" eb="106">
      <t>シメ</t>
    </rPh>
    <rPh sb="119" eb="122">
      <t>ヒカクテキ</t>
    </rPh>
    <rPh sb="123" eb="124">
      <t>タカ</t>
    </rPh>
    <rPh sb="124" eb="126">
      <t>スイジュン</t>
    </rPh>
    <rPh sb="127" eb="129">
      <t>スイイ</t>
    </rPh>
    <rPh sb="168" eb="171">
      <t>コウリツテキ</t>
    </rPh>
    <phoneticPr fontId="4"/>
  </si>
  <si>
    <t>　老朽化の状況を示す各指標については、有形固定資産減価償却率や管路経年化率が年々増加の傾向を示しており、他の類似団体と比較しても施設及び管路の老朽化が進行している状況である。今後、施設の経年化や耐用年数を超える管路がさらに増えていくことから、管路更新を計画的に行いながら老朽化対策を進めていきたい。</t>
    <rPh sb="19" eb="21">
      <t>ユウケイ</t>
    </rPh>
    <rPh sb="21" eb="23">
      <t>コテイ</t>
    </rPh>
    <rPh sb="23" eb="25">
      <t>シサン</t>
    </rPh>
    <rPh sb="25" eb="27">
      <t>ゲンカ</t>
    </rPh>
    <rPh sb="27" eb="29">
      <t>ショウキャク</t>
    </rPh>
    <rPh sb="29" eb="30">
      <t>リツ</t>
    </rPh>
    <rPh sb="38" eb="40">
      <t>ネンネン</t>
    </rPh>
    <rPh sb="40" eb="42">
      <t>ゾウカ</t>
    </rPh>
    <rPh sb="43" eb="45">
      <t>ケイコウ</t>
    </rPh>
    <rPh sb="46" eb="47">
      <t>シメ</t>
    </rPh>
    <rPh sb="52" eb="53">
      <t>タ</t>
    </rPh>
    <rPh sb="54" eb="56">
      <t>ルイジ</t>
    </rPh>
    <rPh sb="56" eb="58">
      <t>ダンタイ</t>
    </rPh>
    <rPh sb="59" eb="61">
      <t>ヒカク</t>
    </rPh>
    <rPh sb="64" eb="66">
      <t>シセツ</t>
    </rPh>
    <rPh sb="66" eb="67">
      <t>オヨ</t>
    </rPh>
    <rPh sb="68" eb="70">
      <t>カンロ</t>
    </rPh>
    <rPh sb="71" eb="74">
      <t>ロウキュウカ</t>
    </rPh>
    <rPh sb="75" eb="77">
      <t>シンコウ</t>
    </rPh>
    <rPh sb="81" eb="83">
      <t>ジョウキョウ</t>
    </rPh>
    <rPh sb="90" eb="92">
      <t>シセツ</t>
    </rPh>
    <rPh sb="93" eb="96">
      <t>ケイネンカ</t>
    </rPh>
    <rPh sb="126" eb="129">
      <t>ケイカクテキ</t>
    </rPh>
    <rPh sb="130" eb="131">
      <t>オコナ</t>
    </rPh>
    <rPh sb="135" eb="137">
      <t>ロウキュウ</t>
    </rPh>
    <rPh sb="141" eb="142">
      <t>スス</t>
    </rPh>
    <phoneticPr fontId="4"/>
  </si>
  <si>
    <t xml:space="preserve">  各指標については概ね良好な状況であった。経営の健全性・効率性を示す指標で、平均値を下回るものについては、向上を図りながら長期的な視点で経営にあたっていきたい。
　また、管路老朽化の進行が今後の大きな課題であり、経営改善を図りながら更新財源が確保されるよう財政計画の見直しを行い、老朽化対策を長期的に、かつ重点的に進めていきたい。</t>
    <rPh sb="86" eb="88">
      <t>カンロ</t>
    </rPh>
    <rPh sb="88" eb="91">
      <t>ロウキュウカ</t>
    </rPh>
    <rPh sb="92" eb="94">
      <t>シンコウ</t>
    </rPh>
    <rPh sb="95" eb="97">
      <t>コンゴ</t>
    </rPh>
    <rPh sb="98" eb="99">
      <t>オオ</t>
    </rPh>
    <rPh sb="101" eb="103">
      <t>カダイ</t>
    </rPh>
    <rPh sb="147" eb="150">
      <t>チョウキテキ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</si>
</sst>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0.75</c:v>
                </c:pt>
                <c:pt idx="1">
                  <c:v>0.09</c:v>
                </c:pt>
                <c:pt idx="2">
                  <c:v>0.09</c:v>
                </c:pt>
                <c:pt idx="3">
                  <c:v>0.65</c:v>
                </c:pt>
                <c:pt idx="4">
                  <c:v>0.6</c:v>
                </c:pt>
              </c:numCache>
            </c:numRef>
          </c:val>
          <c:extLst>
            <c:ext xmlns:c16="http://schemas.microsoft.com/office/drawing/2014/chart" uri="{C3380CC4-5D6E-409C-BE32-E72D297353CC}">
              <c16:uniqueId val="{00000000-C47E-4527-9B06-BD5F3DCF98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C47E-4527-9B06-BD5F3DCF98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72.87</c:v>
                </c:pt>
                <c:pt idx="1">
                  <c:v>71.790000000000006</c:v>
                </c:pt>
                <c:pt idx="2">
                  <c:v>72.14</c:v>
                </c:pt>
                <c:pt idx="3">
                  <c:v>71.13</c:v>
                </c:pt>
                <c:pt idx="4">
                  <c:v>72.3</c:v>
                </c:pt>
              </c:numCache>
            </c:numRef>
          </c:val>
          <c:extLst>
            <c:ext xmlns:c16="http://schemas.microsoft.com/office/drawing/2014/chart" uri="{C3380CC4-5D6E-409C-BE32-E72D297353CC}">
              <c16:uniqueId val="{00000000-0FB8-4CA2-B63B-756D18B844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0FB8-4CA2-B63B-756D18B844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88.62</c:v>
                </c:pt>
                <c:pt idx="1">
                  <c:v>85.86</c:v>
                </c:pt>
                <c:pt idx="2">
                  <c:v>83.11</c:v>
                </c:pt>
                <c:pt idx="3">
                  <c:v>84.77</c:v>
                </c:pt>
                <c:pt idx="4">
                  <c:v>81.98</c:v>
                </c:pt>
              </c:numCache>
            </c:numRef>
          </c:val>
          <c:extLst>
            <c:ext xmlns:c16="http://schemas.microsoft.com/office/drawing/2014/chart" uri="{C3380CC4-5D6E-409C-BE32-E72D297353CC}">
              <c16:uniqueId val="{00000000-9A91-49EF-A984-EF5949D0C6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9A91-49EF-A984-EF5949D0C6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100.21</c:v>
                </c:pt>
                <c:pt idx="1">
                  <c:v>100.63</c:v>
                </c:pt>
                <c:pt idx="2">
                  <c:v>100.03</c:v>
                </c:pt>
                <c:pt idx="3">
                  <c:v>99.52</c:v>
                </c:pt>
                <c:pt idx="4">
                  <c:v>100.74</c:v>
                </c:pt>
              </c:numCache>
            </c:numRef>
          </c:val>
          <c:extLst>
            <c:ext xmlns:c16="http://schemas.microsoft.com/office/drawing/2014/chart" uri="{C3380CC4-5D6E-409C-BE32-E72D297353CC}">
              <c16:uniqueId val="{00000000-8611-4A2D-80EA-32CDF0DB41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8611-4A2D-80EA-32CDF0DB41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44.95</c:v>
                </c:pt>
                <c:pt idx="1">
                  <c:v>46.32</c:v>
                </c:pt>
                <c:pt idx="2">
                  <c:v>47.21</c:v>
                </c:pt>
                <c:pt idx="3">
                  <c:v>48.73</c:v>
                </c:pt>
                <c:pt idx="4">
                  <c:v>50.09</c:v>
                </c:pt>
              </c:numCache>
            </c:numRef>
          </c:val>
          <c:extLst>
            <c:ext xmlns:c16="http://schemas.microsoft.com/office/drawing/2014/chart" uri="{C3380CC4-5D6E-409C-BE32-E72D297353CC}">
              <c16:uniqueId val="{00000000-11E1-4843-B607-7F132C65B6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11E1-4843-B607-7F132C65B6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1.59</c:v>
                </c:pt>
                <c:pt idx="1">
                  <c:v>10.15</c:v>
                </c:pt>
                <c:pt idx="2">
                  <c:v>27.06</c:v>
                </c:pt>
                <c:pt idx="3">
                  <c:v>30.09</c:v>
                </c:pt>
                <c:pt idx="4">
                  <c:v>35.78</c:v>
                </c:pt>
              </c:numCache>
            </c:numRef>
          </c:val>
          <c:extLst>
            <c:ext xmlns:c16="http://schemas.microsoft.com/office/drawing/2014/chart" uri="{C3380CC4-5D6E-409C-BE32-E72D297353CC}">
              <c16:uniqueId val="{00000000-6E12-4472-906E-3720845BA6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6E12-4472-906E-3720845BA6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77-4A0D-984B-974F71F0FF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9977-4A0D-984B-974F71F0FF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556.19000000000005</c:v>
                </c:pt>
                <c:pt idx="1">
                  <c:v>665.35</c:v>
                </c:pt>
                <c:pt idx="2">
                  <c:v>616.75</c:v>
                </c:pt>
                <c:pt idx="3">
                  <c:v>530.46</c:v>
                </c:pt>
                <c:pt idx="4">
                  <c:v>543.29</c:v>
                </c:pt>
              </c:numCache>
            </c:numRef>
          </c:val>
          <c:extLst>
            <c:ext xmlns:c16="http://schemas.microsoft.com/office/drawing/2014/chart" uri="{C3380CC4-5D6E-409C-BE32-E72D297353CC}">
              <c16:uniqueId val="{00000000-75BF-4752-991D-466F11A62A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75BF-4752-991D-466F11A62A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380.1</c:v>
                </c:pt>
                <c:pt idx="1">
                  <c:v>397.09</c:v>
                </c:pt>
                <c:pt idx="2">
                  <c:v>411.7</c:v>
                </c:pt>
                <c:pt idx="3">
                  <c:v>462.57</c:v>
                </c:pt>
                <c:pt idx="4">
                  <c:v>408.04</c:v>
                </c:pt>
              </c:numCache>
            </c:numRef>
          </c:val>
          <c:extLst>
            <c:ext xmlns:c16="http://schemas.microsoft.com/office/drawing/2014/chart" uri="{C3380CC4-5D6E-409C-BE32-E72D297353CC}">
              <c16:uniqueId val="{00000000-4E92-4972-BE6E-2DC3F8713E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4E92-4972-BE6E-2DC3F8713E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97.45</c:v>
                </c:pt>
                <c:pt idx="1">
                  <c:v>96.65</c:v>
                </c:pt>
                <c:pt idx="2">
                  <c:v>97.08</c:v>
                </c:pt>
                <c:pt idx="3">
                  <c:v>85.12</c:v>
                </c:pt>
                <c:pt idx="4">
                  <c:v>96.75</c:v>
                </c:pt>
              </c:numCache>
            </c:numRef>
          </c:val>
          <c:extLst>
            <c:ext xmlns:c16="http://schemas.microsoft.com/office/drawing/2014/chart" uri="{C3380CC4-5D6E-409C-BE32-E72D297353CC}">
              <c16:uniqueId val="{00000000-B2E9-4EE7-AF14-7558089A0C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B2E9-4EE7-AF14-7558089A0C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170.33</c:v>
                </c:pt>
                <c:pt idx="1">
                  <c:v>173.03</c:v>
                </c:pt>
                <c:pt idx="2">
                  <c:v>175.31</c:v>
                </c:pt>
                <c:pt idx="3">
                  <c:v>175.67</c:v>
                </c:pt>
                <c:pt idx="4">
                  <c:v>172.84</c:v>
                </c:pt>
              </c:numCache>
            </c:numRef>
          </c:val>
          <c:extLst>
            <c:ext xmlns:c16="http://schemas.microsoft.com/office/drawing/2014/chart" uri="{C3380CC4-5D6E-409C-BE32-E72D297353CC}">
              <c16:uniqueId val="{00000000-FA3C-4FF9-90F0-03B4C66D6B0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FA3C-4FF9-90F0-03B4C66D6B0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3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大江町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7617</v>
      </c>
      <c r="AM8" s="45"/>
      <c r="AN8" s="45"/>
      <c r="AO8" s="45"/>
      <c r="AP8" s="45"/>
      <c r="AQ8" s="45"/>
      <c r="AR8" s="45"/>
      <c r="AS8" s="45"/>
      <c r="AT8" s="46">
        <f>データ!$S$6</f>
        <v>154.08000000000001</v>
      </c>
      <c r="AU8" s="47"/>
      <c r="AV8" s="47"/>
      <c r="AW8" s="47"/>
      <c r="AX8" s="47"/>
      <c r="AY8" s="47"/>
      <c r="AZ8" s="47"/>
      <c r="BA8" s="47"/>
      <c r="BB8" s="48">
        <f>データ!$T$6</f>
        <v>49.44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60.11</v>
      </c>
      <c r="J10" s="47"/>
      <c r="K10" s="47"/>
      <c r="L10" s="47"/>
      <c r="M10" s="47"/>
      <c r="N10" s="47"/>
      <c r="O10" s="75"/>
      <c r="P10" s="48">
        <f>データ!$P$6</f>
        <v>97.15</v>
      </c>
      <c r="Q10" s="48"/>
      <c r="R10" s="48"/>
      <c r="S10" s="48"/>
      <c r="T10" s="48"/>
      <c r="U10" s="48"/>
      <c r="V10" s="48"/>
      <c r="W10" s="45">
        <f>データ!$Q$6</f>
        <v>5060</v>
      </c>
      <c r="X10" s="45"/>
      <c r="Y10" s="45"/>
      <c r="Z10" s="45"/>
      <c r="AA10" s="45"/>
      <c r="AB10" s="45"/>
      <c r="AC10" s="45"/>
      <c r="AD10" s="2"/>
      <c r="AE10" s="2"/>
      <c r="AF10" s="2"/>
      <c r="AG10" s="2"/>
      <c r="AH10" s="2"/>
      <c r="AI10" s="2"/>
      <c r="AJ10" s="2"/>
      <c r="AK10" s="2"/>
      <c r="AL10" s="45">
        <f>データ!$U$6</f>
        <v>7337</v>
      </c>
      <c r="AM10" s="45"/>
      <c r="AN10" s="45"/>
      <c r="AO10" s="45"/>
      <c r="AP10" s="45"/>
      <c r="AQ10" s="45"/>
      <c r="AR10" s="45"/>
      <c r="AS10" s="45"/>
      <c r="AT10" s="46">
        <f>データ!$V$6</f>
        <v>25.01</v>
      </c>
      <c r="AU10" s="47"/>
      <c r="AV10" s="47"/>
      <c r="AW10" s="47"/>
      <c r="AX10" s="47"/>
      <c r="AY10" s="47"/>
      <c r="AZ10" s="47"/>
      <c r="BA10" s="47"/>
      <c r="BB10" s="48">
        <f>データ!$W$6</f>
        <v>293.36</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112</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7/EeUGRYDtb+UBsCj+sJwQ4yvWtvRxClo9CErrQV4eyyXoU2HZyyGcEiwq9ytEadNbFgJ2Njjx35fKrhR5Vrw==" saltValue="+WGAMIZ40x890ZUYKIikYg=="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63240</v>
      </c>
      <c r="D6" s="20">
        <f t="shared" si="3"/>
        <v>46</v>
      </c>
      <c r="E6" s="20">
        <f t="shared" si="3"/>
        <v>1</v>
      </c>
      <c r="F6" s="20">
        <f t="shared" si="3"/>
        <v>0</v>
      </c>
      <c r="G6" s="20">
        <f t="shared" si="3"/>
        <v>1</v>
      </c>
      <c r="H6" s="20" t="str">
        <f t="shared" si="3"/>
        <v>山形県　大江町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60.11</v>
      </c>
      <c r="P6" s="21">
        <f t="shared" si="3"/>
        <v>97.15</v>
      </c>
      <c r="Q6" s="21">
        <f t="shared" si="3"/>
        <v>5060</v>
      </c>
      <c r="R6" s="21">
        <f t="shared" si="3"/>
        <v>7617</v>
      </c>
      <c r="S6" s="21">
        <f t="shared" si="3"/>
        <v>154.08000000000001</v>
      </c>
      <c r="T6" s="21">
        <f t="shared" si="3"/>
        <v>49.44</v>
      </c>
      <c r="U6" s="21">
        <f t="shared" si="3"/>
        <v>7337</v>
      </c>
      <c r="V6" s="21">
        <f t="shared" si="3"/>
        <v>25.01</v>
      </c>
      <c r="W6" s="21">
        <f t="shared" si="3"/>
        <v>293.36</v>
      </c>
      <c r="X6" s="22">
        <f>IF(X7="",NA(),X7)</f>
        <v>100.21</v>
      </c>
      <c r="Y6" s="22">
        <f t="shared" ref="Y6:AG6" si="4">IF(Y7="",NA(),Y7)</f>
        <v>100.63</v>
      </c>
      <c r="Z6" s="22">
        <f t="shared" si="4"/>
        <v>100.03</v>
      </c>
      <c r="AA6" s="22">
        <f t="shared" si="4"/>
        <v>99.52</v>
      </c>
      <c r="AB6" s="22">
        <f t="shared" si="4"/>
        <v>100.74</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556.19000000000005</v>
      </c>
      <c r="AU6" s="22">
        <f t="shared" ref="AU6:BC6" si="6">IF(AU7="",NA(),AU7)</f>
        <v>665.35</v>
      </c>
      <c r="AV6" s="22">
        <f t="shared" si="6"/>
        <v>616.75</v>
      </c>
      <c r="AW6" s="22">
        <f t="shared" si="6"/>
        <v>530.46</v>
      </c>
      <c r="AX6" s="22">
        <f t="shared" si="6"/>
        <v>543.29</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380.1</v>
      </c>
      <c r="BF6" s="22">
        <f t="shared" ref="BF6:BN6" si="7">IF(BF7="",NA(),BF7)</f>
        <v>397.09</v>
      </c>
      <c r="BG6" s="22">
        <f t="shared" si="7"/>
        <v>411.7</v>
      </c>
      <c r="BH6" s="22">
        <f t="shared" si="7"/>
        <v>462.57</v>
      </c>
      <c r="BI6" s="22">
        <f t="shared" si="7"/>
        <v>408.04</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97.45</v>
      </c>
      <c r="BQ6" s="22">
        <f t="shared" ref="BQ6:BY6" si="8">IF(BQ7="",NA(),BQ7)</f>
        <v>96.65</v>
      </c>
      <c r="BR6" s="22">
        <f t="shared" si="8"/>
        <v>97.08</v>
      </c>
      <c r="BS6" s="22">
        <f t="shared" si="8"/>
        <v>85.12</v>
      </c>
      <c r="BT6" s="22">
        <f t="shared" si="8"/>
        <v>96.75</v>
      </c>
      <c r="BU6" s="22">
        <f t="shared" si="8"/>
        <v>87.51</v>
      </c>
      <c r="BV6" s="22">
        <f t="shared" si="8"/>
        <v>84.77</v>
      </c>
      <c r="BW6" s="22">
        <f t="shared" si="8"/>
        <v>87.11</v>
      </c>
      <c r="BX6" s="22">
        <f t="shared" si="8"/>
        <v>82.78</v>
      </c>
      <c r="BY6" s="22">
        <f t="shared" si="8"/>
        <v>84.82</v>
      </c>
      <c r="BZ6" s="21" t="str">
        <f>IF(BZ7="","",IF(BZ7="-","【-】","【"&amp;SUBSTITUTE(TEXT(BZ7,"#,##0.00"),"-","△")&amp;"】"))</f>
        <v>【102.35】</v>
      </c>
      <c r="CA6" s="22">
        <f>IF(CA7="",NA(),CA7)</f>
        <v>170.33</v>
      </c>
      <c r="CB6" s="22">
        <f t="shared" ref="CB6:CJ6" si="9">IF(CB7="",NA(),CB7)</f>
        <v>173.03</v>
      </c>
      <c r="CC6" s="22">
        <f t="shared" si="9"/>
        <v>175.31</v>
      </c>
      <c r="CD6" s="22">
        <f t="shared" si="9"/>
        <v>175.67</v>
      </c>
      <c r="CE6" s="22">
        <f t="shared" si="9"/>
        <v>172.84</v>
      </c>
      <c r="CF6" s="22">
        <f t="shared" si="9"/>
        <v>218.42</v>
      </c>
      <c r="CG6" s="22">
        <f t="shared" si="9"/>
        <v>227.27</v>
      </c>
      <c r="CH6" s="22">
        <f t="shared" si="9"/>
        <v>223.98</v>
      </c>
      <c r="CI6" s="22">
        <f t="shared" si="9"/>
        <v>225.09</v>
      </c>
      <c r="CJ6" s="22">
        <f t="shared" si="9"/>
        <v>224.82</v>
      </c>
      <c r="CK6" s="21" t="str">
        <f>IF(CK7="","",IF(CK7="-","【-】","【"&amp;SUBSTITUTE(TEXT(CK7,"#,##0.00"),"-","△")&amp;"】"))</f>
        <v>【167.74】</v>
      </c>
      <c r="CL6" s="22">
        <f>IF(CL7="",NA(),CL7)</f>
        <v>72.87</v>
      </c>
      <c r="CM6" s="22">
        <f t="shared" ref="CM6:CU6" si="10">IF(CM7="",NA(),CM7)</f>
        <v>71.790000000000006</v>
      </c>
      <c r="CN6" s="22">
        <f t="shared" si="10"/>
        <v>72.14</v>
      </c>
      <c r="CO6" s="22">
        <f t="shared" si="10"/>
        <v>71.13</v>
      </c>
      <c r="CP6" s="22">
        <f t="shared" si="10"/>
        <v>72.3</v>
      </c>
      <c r="CQ6" s="22">
        <f t="shared" si="10"/>
        <v>50.24</v>
      </c>
      <c r="CR6" s="22">
        <f t="shared" si="10"/>
        <v>50.29</v>
      </c>
      <c r="CS6" s="22">
        <f t="shared" si="10"/>
        <v>49.64</v>
      </c>
      <c r="CT6" s="22">
        <f t="shared" si="10"/>
        <v>49.38</v>
      </c>
      <c r="CU6" s="22">
        <f t="shared" si="10"/>
        <v>50.09</v>
      </c>
      <c r="CV6" s="21" t="str">
        <f>IF(CV7="","",IF(CV7="-","【-】","【"&amp;SUBSTITUTE(TEXT(CV7,"#,##0.00"),"-","△")&amp;"】"))</f>
        <v>【60.29】</v>
      </c>
      <c r="CW6" s="22">
        <f>IF(CW7="",NA(),CW7)</f>
        <v>88.62</v>
      </c>
      <c r="CX6" s="22">
        <f t="shared" ref="CX6:DF6" si="11">IF(CX7="",NA(),CX7)</f>
        <v>85.86</v>
      </c>
      <c r="CY6" s="22">
        <f t="shared" si="11"/>
        <v>83.11</v>
      </c>
      <c r="CZ6" s="22">
        <f t="shared" si="11"/>
        <v>84.77</v>
      </c>
      <c r="DA6" s="22">
        <f t="shared" si="11"/>
        <v>81.98</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44.95</v>
      </c>
      <c r="DI6" s="22">
        <f t="shared" ref="DI6:DQ6" si="12">IF(DI7="",NA(),DI7)</f>
        <v>46.32</v>
      </c>
      <c r="DJ6" s="22">
        <f t="shared" si="12"/>
        <v>47.21</v>
      </c>
      <c r="DK6" s="22">
        <f t="shared" si="12"/>
        <v>48.73</v>
      </c>
      <c r="DL6" s="22">
        <f t="shared" si="12"/>
        <v>50.09</v>
      </c>
      <c r="DM6" s="22">
        <f t="shared" si="12"/>
        <v>45.14</v>
      </c>
      <c r="DN6" s="22">
        <f t="shared" si="12"/>
        <v>45.85</v>
      </c>
      <c r="DO6" s="22">
        <f t="shared" si="12"/>
        <v>47.31</v>
      </c>
      <c r="DP6" s="22">
        <f t="shared" si="12"/>
        <v>47.5</v>
      </c>
      <c r="DQ6" s="22">
        <f t="shared" si="12"/>
        <v>48.41</v>
      </c>
      <c r="DR6" s="21" t="str">
        <f>IF(DR7="","",IF(DR7="-","【-】","【"&amp;SUBSTITUTE(TEXT(DR7,"#,##0.00"),"-","△")&amp;"】"))</f>
        <v>【50.88】</v>
      </c>
      <c r="DS6" s="22">
        <f>IF(DS7="",NA(),DS7)</f>
        <v>1.59</v>
      </c>
      <c r="DT6" s="22">
        <f t="shared" ref="DT6:EB6" si="13">IF(DT7="",NA(),DT7)</f>
        <v>10.15</v>
      </c>
      <c r="DU6" s="22">
        <f t="shared" si="13"/>
        <v>27.06</v>
      </c>
      <c r="DV6" s="22">
        <f t="shared" si="13"/>
        <v>30.09</v>
      </c>
      <c r="DW6" s="22">
        <f t="shared" si="13"/>
        <v>35.78</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0.75</v>
      </c>
      <c r="EE6" s="22">
        <f t="shared" ref="EE6:EM6" si="14">IF(EE7="",NA(),EE7)</f>
        <v>0.09</v>
      </c>
      <c r="EF6" s="22">
        <f t="shared" si="14"/>
        <v>0.09</v>
      </c>
      <c r="EG6" s="22">
        <f t="shared" si="14"/>
        <v>0.65</v>
      </c>
      <c r="EH6" s="22">
        <f t="shared" si="14"/>
        <v>0.6</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63240</v>
      </c>
      <c r="D7" s="24">
        <v>46</v>
      </c>
      <c r="E7" s="24">
        <v>1</v>
      </c>
      <c r="F7" s="24">
        <v>0</v>
      </c>
      <c r="G7" s="24">
        <v>1</v>
      </c>
      <c r="H7" s="24" t="s">
        <v>92</v>
      </c>
      <c r="I7" s="24" t="s">
        <v>93</v>
      </c>
      <c r="J7" s="24" t="s">
        <v>94</v>
      </c>
      <c r="K7" s="24" t="s">
        <v>95</v>
      </c>
      <c r="L7" s="24" t="s">
        <v>96</v>
      </c>
      <c r="M7" s="24" t="s">
        <v>97</v>
      </c>
      <c r="N7" s="25" t="s">
        <v>98</v>
      </c>
      <c r="O7" s="25">
        <v>60.11</v>
      </c>
      <c r="P7" s="25">
        <v>97.15</v>
      </c>
      <c r="Q7" s="25">
        <v>5060</v>
      </c>
      <c r="R7" s="25">
        <v>7617</v>
      </c>
      <c r="S7" s="25">
        <v>154.08000000000001</v>
      </c>
      <c r="T7" s="25">
        <v>49.44</v>
      </c>
      <c r="U7" s="25">
        <v>7337</v>
      </c>
      <c r="V7" s="25">
        <v>25.01</v>
      </c>
      <c r="W7" s="25">
        <v>293.36</v>
      </c>
      <c r="X7" s="25">
        <v>100.21</v>
      </c>
      <c r="Y7" s="25">
        <v>100.63</v>
      </c>
      <c r="Z7" s="25">
        <v>100.03</v>
      </c>
      <c r="AA7" s="25">
        <v>99.52</v>
      </c>
      <c r="AB7" s="25">
        <v>100.74</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556.19000000000005</v>
      </c>
      <c r="AU7" s="25">
        <v>665.35</v>
      </c>
      <c r="AV7" s="25">
        <v>616.75</v>
      </c>
      <c r="AW7" s="25">
        <v>530.46</v>
      </c>
      <c r="AX7" s="25">
        <v>543.29</v>
      </c>
      <c r="AY7" s="25">
        <v>293.23</v>
      </c>
      <c r="AZ7" s="25">
        <v>300.14</v>
      </c>
      <c r="BA7" s="25">
        <v>301.04000000000002</v>
      </c>
      <c r="BB7" s="25">
        <v>305.08</v>
      </c>
      <c r="BC7" s="25">
        <v>305.33999999999997</v>
      </c>
      <c r="BD7" s="25">
        <v>261.51</v>
      </c>
      <c r="BE7" s="25">
        <v>380.1</v>
      </c>
      <c r="BF7" s="25">
        <v>397.09</v>
      </c>
      <c r="BG7" s="25">
        <v>411.7</v>
      </c>
      <c r="BH7" s="25">
        <v>462.57</v>
      </c>
      <c r="BI7" s="25">
        <v>408.04</v>
      </c>
      <c r="BJ7" s="25">
        <v>542.29999999999995</v>
      </c>
      <c r="BK7" s="25">
        <v>566.65</v>
      </c>
      <c r="BL7" s="25">
        <v>551.62</v>
      </c>
      <c r="BM7" s="25">
        <v>585.59</v>
      </c>
      <c r="BN7" s="25">
        <v>561.34</v>
      </c>
      <c r="BO7" s="25">
        <v>265.16000000000003</v>
      </c>
      <c r="BP7" s="25">
        <v>97.45</v>
      </c>
      <c r="BQ7" s="25">
        <v>96.65</v>
      </c>
      <c r="BR7" s="25">
        <v>97.08</v>
      </c>
      <c r="BS7" s="25">
        <v>85.12</v>
      </c>
      <c r="BT7" s="25">
        <v>96.75</v>
      </c>
      <c r="BU7" s="25">
        <v>87.51</v>
      </c>
      <c r="BV7" s="25">
        <v>84.77</v>
      </c>
      <c r="BW7" s="25">
        <v>87.11</v>
      </c>
      <c r="BX7" s="25">
        <v>82.78</v>
      </c>
      <c r="BY7" s="25">
        <v>84.82</v>
      </c>
      <c r="BZ7" s="25">
        <v>102.35</v>
      </c>
      <c r="CA7" s="25">
        <v>170.33</v>
      </c>
      <c r="CB7" s="25">
        <v>173.03</v>
      </c>
      <c r="CC7" s="25">
        <v>175.31</v>
      </c>
      <c r="CD7" s="25">
        <v>175.67</v>
      </c>
      <c r="CE7" s="25">
        <v>172.84</v>
      </c>
      <c r="CF7" s="25">
        <v>218.42</v>
      </c>
      <c r="CG7" s="25">
        <v>227.27</v>
      </c>
      <c r="CH7" s="25">
        <v>223.98</v>
      </c>
      <c r="CI7" s="25">
        <v>225.09</v>
      </c>
      <c r="CJ7" s="25">
        <v>224.82</v>
      </c>
      <c r="CK7" s="25">
        <v>167.74</v>
      </c>
      <c r="CL7" s="25">
        <v>72.87</v>
      </c>
      <c r="CM7" s="25">
        <v>71.790000000000006</v>
      </c>
      <c r="CN7" s="25">
        <v>72.14</v>
      </c>
      <c r="CO7" s="25">
        <v>71.13</v>
      </c>
      <c r="CP7" s="25">
        <v>72.3</v>
      </c>
      <c r="CQ7" s="25">
        <v>50.24</v>
      </c>
      <c r="CR7" s="25">
        <v>50.29</v>
      </c>
      <c r="CS7" s="25">
        <v>49.64</v>
      </c>
      <c r="CT7" s="25">
        <v>49.38</v>
      </c>
      <c r="CU7" s="25">
        <v>50.09</v>
      </c>
      <c r="CV7" s="25">
        <v>60.29</v>
      </c>
      <c r="CW7" s="25">
        <v>88.62</v>
      </c>
      <c r="CX7" s="25">
        <v>85.86</v>
      </c>
      <c r="CY7" s="25">
        <v>83.11</v>
      </c>
      <c r="CZ7" s="25">
        <v>84.77</v>
      </c>
      <c r="DA7" s="25">
        <v>81.98</v>
      </c>
      <c r="DB7" s="25">
        <v>78.650000000000006</v>
      </c>
      <c r="DC7" s="25">
        <v>77.73</v>
      </c>
      <c r="DD7" s="25">
        <v>78.09</v>
      </c>
      <c r="DE7" s="25">
        <v>78.010000000000005</v>
      </c>
      <c r="DF7" s="25">
        <v>77.599999999999994</v>
      </c>
      <c r="DG7" s="25">
        <v>90.12</v>
      </c>
      <c r="DH7" s="25">
        <v>44.95</v>
      </c>
      <c r="DI7" s="25">
        <v>46.32</v>
      </c>
      <c r="DJ7" s="25">
        <v>47.21</v>
      </c>
      <c r="DK7" s="25">
        <v>48.73</v>
      </c>
      <c r="DL7" s="25">
        <v>50.09</v>
      </c>
      <c r="DM7" s="25">
        <v>45.14</v>
      </c>
      <c r="DN7" s="25">
        <v>45.85</v>
      </c>
      <c r="DO7" s="25">
        <v>47.31</v>
      </c>
      <c r="DP7" s="25">
        <v>47.5</v>
      </c>
      <c r="DQ7" s="25">
        <v>48.41</v>
      </c>
      <c r="DR7" s="25">
        <v>50.88</v>
      </c>
      <c r="DS7" s="25">
        <v>1.59</v>
      </c>
      <c r="DT7" s="25">
        <v>10.15</v>
      </c>
      <c r="DU7" s="25">
        <v>27.06</v>
      </c>
      <c r="DV7" s="25">
        <v>30.09</v>
      </c>
      <c r="DW7" s="25">
        <v>35.78</v>
      </c>
      <c r="DX7" s="25">
        <v>13.58</v>
      </c>
      <c r="DY7" s="25">
        <v>14.13</v>
      </c>
      <c r="DZ7" s="25">
        <v>16.77</v>
      </c>
      <c r="EA7" s="25">
        <v>17.399999999999999</v>
      </c>
      <c r="EB7" s="25">
        <v>18.64</v>
      </c>
      <c r="EC7" s="25">
        <v>22.3</v>
      </c>
      <c r="ED7" s="25">
        <v>0.75</v>
      </c>
      <c r="EE7" s="25">
        <v>0.09</v>
      </c>
      <c r="EF7" s="25">
        <v>0.09</v>
      </c>
      <c r="EG7" s="25">
        <v>0.65</v>
      </c>
      <c r="EH7" s="25">
        <v>0.6</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U1013</cp:lastModifiedBy>
  <dcterms:created xsi:type="dcterms:W3CDTF">2022-12-01T00:53:46Z</dcterms:created>
  <dcterms:modified xsi:type="dcterms:W3CDTF">2023-01-18T09:08:08Z</dcterms:modified>
  <cp:category/>
</cp:coreProperties>
</file>