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0.61.200\各課共通\環境整備課\４．上水道係\【上水道・下水道】公営企業に係る「経営比較分析表」の分析等について\R3分\"/>
    </mc:Choice>
  </mc:AlternateContent>
  <xr:revisionPtr revIDLastSave="0" documentId="13_ncr:1_{28E6850E-7BF1-4E6C-AAF4-B21B727DF045}" xr6:coauthVersionLast="36" xr6:coauthVersionMax="36" xr10:uidLastSave="{00000000-0000-0000-0000-000000000000}"/>
  <workbookProtection workbookAlgorithmName="SHA-512" workbookHashValue="2J4EnYrmGoRff6/NdBS7vwulwQu0/ZJmCxa07dxy3sqClL9sXF9YrA+MTafKMVFJyg01FMmfy7XKbrmKab8Cew==" workbookSaltValue="u1oV0LKxA/KK6WIwmpIptw=="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B10" i="4"/>
  <c r="AT8" i="4"/>
  <c r="AL8" i="4"/>
  <c r="AD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<sst xmlns="http://schemas.openxmlformats.org/spreadsheetml/2006/main" count="228" uniqueCount="113">
  <si>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</si>
  <si>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</si>
  <si>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</si>
  <si>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</si>
  <si>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</si>
  <si>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</si>
  <si>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</si>
  <si>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</si>
  <si>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</si>
  <si>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</si>
  <si>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</si>
  <si>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</si>
  <si>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</si>
  <si>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</si>
  <si>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</si>
  <si>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</si>
  <si>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</si>
  <si>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</si>
  <si>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</si>
  <si>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</si>
  <si>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</si>
  <si>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</si>
  <si>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</si>
  <si>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</si>
  <si>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</si>
  <si>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</si>
  <si>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</si>
  <si>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</si>
  <si>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</si>
  <si>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</si>
  <si>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</si>
  <si>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</si>
  <si>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</si>
  <si>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</si>
  <si>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</si>
  <si>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</si>
  <si>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</si>
  <si>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</si>
  <si>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</si>
  <si>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</si>
  <si>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</si>
  <si>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</si>
  <si>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</si>
  <si>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</si>
  <si>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</si>
  <si>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</si>
  <si>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</si>
  <si>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</si>
  <si>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</si>
  <si>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</si>
  <si>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</si>
  <si>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</si>
  <si>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</si>
  <si>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</si>
  <si>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</si>
  <si>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</si>
  <si>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</si>
  <si>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</si>
  <si>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</si>
  <si>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</si>
  <si>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</si>
  <si>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</si>
  <si>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</si>
  <si>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</si>
  <si>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</si>
  <si>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</si>
  <si>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</si>
  <si>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</si>
  <si>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</si>
  <si>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</si>
  <si>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</si>
  <si>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</si>
  <si>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</si>
  <si>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</si>
  <si>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</si>
  <si>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</si>
  <si>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</si>
  <si>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</si>
  <si>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</si>
  <si>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</si>
  <si>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</si>
  <si>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</si>
  <si>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</si>
  <si>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</si>
  <si>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</si>
  <si>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</si>
  <si>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</si>
  <si>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</si>
  <si>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</si>
  <si>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</si>
  <si>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</si>
  <si>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</si>
  <si>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</si>
  <si>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</si>
  <si>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</si>
  <si>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</si>
  <si>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</si>
  <si>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</si>
  <si>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</si>
  <si>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</si>
  <si>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</si>
  <si>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</si>
  <si>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</si>
  <si>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</si>
  <si>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</si>
  <si>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</si>
  <si>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</si>
  <si>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</si>
  <si>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</si>
  <si>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</si>
  <si>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②管路経年化率について
　令和３年度末時点での管路経年化率は２．８１％となっております。経年化管路は今後増加していく見込みであり、老朽化管路更新や施設の耐震化など整備計画を進めていく必要があります。
　施設整備に向けた考え方は、アセットマネジメントや水需要を考慮した管網計算を実施した後、管路及び施設の最適化を検討し、適正な事業規模での施設整備を図っていく予定です。
　また、平成２年から平成１１年までに布設した管路の割合が７９％と非常に高くなっているため、アセットマネジメントによる更新時期を検討し、事業の平準化を図っていく必要があります。</t>
    <rPh sb="18" eb="19">
      <t>マツ</t>
    </rPh>
    <rPh sb="19" eb="21">
      <t>ジテン</t>
    </rPh>
    <rPh sb="23" eb="25">
      <t>カンロ</t>
    </rPh>
    <rPh sb="28" eb="29">
      <t>リツ</t>
    </rPh>
    <rPh sb="44" eb="47">
      <t>ケイネンカ</t>
    </rPh>
    <rPh sb="47" eb="49">
      <t>カンロ</t>
    </rPh>
    <rPh sb="50" eb="52">
      <t>コンゴ</t>
    </rPh>
    <rPh sb="52" eb="54">
      <t>ゾウカ</t>
    </rPh>
    <rPh sb="58" eb="60">
      <t>ミコ</t>
    </rPh>
    <rPh sb="73" eb="75">
      <t>シセツ</t>
    </rPh>
    <rPh sb="76" eb="79">
      <t>タイシンカ</t>
    </rPh>
    <rPh sb="86" eb="87">
      <t>スス</t>
    </rPh>
    <rPh sb="91" eb="93">
      <t>ヒツヨウ</t>
    </rPh>
    <rPh sb="135" eb="137">
      <t>ケイサン</t>
    </rPh>
    <rPh sb="146" eb="147">
      <t>オヨ</t>
    </rPh>
    <rPh sb="151" eb="154">
      <t>サイテキカ</t>
    </rPh>
    <rPh sb="258" eb="259">
      <t>ハカ</t>
    </rPh>
    <rPh sb="263" eb="265">
      <t>ヒツヨウ</t>
    </rPh>
    <phoneticPr fontId="4"/>
  </si>
  <si>
    <t>①経常収支比率について
　前年度と比較すると給水収益は増加しましたが、管路の洗浄作業や修繕費用等の増加により、経常収支比率は、０．２８％減少となりました。経常収支比率は１００％を下回っており、安定した経営を行うために、自家用井戸水から水道水への切り替えの促進など料金収入の増加について検討していく必要があります。また、今後、施設更新に伴う事業費の増加など厳しい経営が続くと予測されているため、大規模な施設整備費の財源を確保することが課題となっております。
④企業債残高対給水収益比率について
　２次拡張事業や老朽管の更新事業などの施設整備に要した企業債残高の償還が進み減少傾向にあります。令和３年度末時点での法定耐用年数を経過した老朽化資産の割合は２．８１％となっておりますが、老朽化した設備及び管路の更新が控えているため、今後増加していくことが予測されます。
⑧有収率について
　冬期間の冷え込みによる凍結防止対策水量の増加などにより総配水量は増加しましたが、漏水調査や老朽管の更新などにより有収率の向上を図っていきます。</t>
    <rPh sb="13" eb="16">
      <t>ゼンネンド</t>
    </rPh>
    <rPh sb="17" eb="19">
      <t>ヒカク</t>
    </rPh>
    <rPh sb="22" eb="24">
      <t>キュウスイ</t>
    </rPh>
    <rPh sb="24" eb="26">
      <t>シュウエキ</t>
    </rPh>
    <rPh sb="27" eb="29">
      <t>ゾウカ</t>
    </rPh>
    <rPh sb="35" eb="37">
      <t>カンロ</t>
    </rPh>
    <rPh sb="38" eb="40">
      <t>センジョウ</t>
    </rPh>
    <rPh sb="40" eb="42">
      <t>サギョウ</t>
    </rPh>
    <rPh sb="43" eb="45">
      <t>シュウゼン</t>
    </rPh>
    <rPh sb="45" eb="47">
      <t>ヒヨウ</t>
    </rPh>
    <rPh sb="47" eb="48">
      <t>トウ</t>
    </rPh>
    <rPh sb="49" eb="51">
      <t>ゾウカ</t>
    </rPh>
    <rPh sb="55" eb="57">
      <t>ケイジョウ</t>
    </rPh>
    <rPh sb="57" eb="59">
      <t>シュウシ</t>
    </rPh>
    <rPh sb="59" eb="61">
      <t>ヒリツ</t>
    </rPh>
    <rPh sb="68" eb="70">
      <t>ゲンショウ</t>
    </rPh>
    <rPh sb="77" eb="83">
      <t>ケイジョウシュウシヒリツ</t>
    </rPh>
    <rPh sb="89" eb="91">
      <t>シタマワ</t>
    </rPh>
    <rPh sb="96" eb="98">
      <t>アンテイ</t>
    </rPh>
    <rPh sb="100" eb="102">
      <t>ケイエイ</t>
    </rPh>
    <rPh sb="103" eb="104">
      <t>オコナ</t>
    </rPh>
    <rPh sb="109" eb="112">
      <t>ジカヨウ</t>
    </rPh>
    <rPh sb="112" eb="115">
      <t>イドミズ</t>
    </rPh>
    <rPh sb="117" eb="119">
      <t>スイドウ</t>
    </rPh>
    <rPh sb="119" eb="120">
      <t>スイ</t>
    </rPh>
    <rPh sb="122" eb="123">
      <t>キ</t>
    </rPh>
    <rPh sb="124" eb="125">
      <t>カ</t>
    </rPh>
    <rPh sb="127" eb="129">
      <t>ソクシン</t>
    </rPh>
    <rPh sb="136" eb="138">
      <t>ゾウカ</t>
    </rPh>
    <rPh sb="142" eb="144">
      <t>ケントウ</t>
    </rPh>
    <rPh sb="148" eb="150">
      <t>ヒツヨウ</t>
    </rPh>
    <rPh sb="159" eb="161">
      <t>コンゴ</t>
    </rPh>
    <rPh sb="162" eb="164">
      <t>シセツ</t>
    </rPh>
    <rPh sb="164" eb="166">
      <t>コウシン</t>
    </rPh>
    <rPh sb="167" eb="168">
      <t>トモナ</t>
    </rPh>
    <rPh sb="169" eb="172">
      <t>ジギョウヒ</t>
    </rPh>
    <rPh sb="173" eb="175">
      <t>ゾウカ</t>
    </rPh>
    <rPh sb="177" eb="178">
      <t>キビ</t>
    </rPh>
    <rPh sb="180" eb="182">
      <t>ケイエイ</t>
    </rPh>
    <rPh sb="183" eb="184">
      <t>ツヅ</t>
    </rPh>
    <rPh sb="206" eb="208">
      <t>ザイゲン</t>
    </rPh>
    <rPh sb="209" eb="211">
      <t>カクホ</t>
    </rPh>
    <rPh sb="216" eb="218">
      <t>カダイ</t>
    </rPh>
    <rPh sb="280" eb="282">
      <t>ショウカン</t>
    </rPh>
    <rPh sb="283" eb="284">
      <t>スス</t>
    </rPh>
    <rPh sb="340" eb="343">
      <t>ロウキュウカ</t>
    </rPh>
    <rPh sb="345" eb="347">
      <t>セツビ</t>
    </rPh>
    <rPh sb="347" eb="348">
      <t>オヨ</t>
    </rPh>
    <rPh sb="349" eb="351">
      <t>カンロ</t>
    </rPh>
    <rPh sb="352" eb="354">
      <t>コウシン</t>
    </rPh>
    <rPh sb="355" eb="356">
      <t>ヒカ</t>
    </rPh>
    <rPh sb="363" eb="365">
      <t>コンゴ</t>
    </rPh>
    <rPh sb="365" eb="367">
      <t>ゾウカ</t>
    </rPh>
    <rPh sb="374" eb="376">
      <t>ヨソク</t>
    </rPh>
    <rPh sb="393" eb="396">
      <t>トウキカン</t>
    </rPh>
    <rPh sb="397" eb="398">
      <t>ヒ</t>
    </rPh>
    <rPh sb="399" eb="400">
      <t>コ</t>
    </rPh>
    <rPh sb="404" eb="408">
      <t>トウケツボウシ</t>
    </rPh>
    <rPh sb="408" eb="410">
      <t>タイサク</t>
    </rPh>
    <rPh sb="410" eb="412">
      <t>スイリョウ</t>
    </rPh>
    <rPh sb="413" eb="415">
      <t>ゾウカ</t>
    </rPh>
    <rPh sb="420" eb="423">
      <t>ソウハイスイ</t>
    </rPh>
    <rPh sb="423" eb="424">
      <t>リョウ</t>
    </rPh>
    <rPh sb="425" eb="427">
      <t>ゾウカ</t>
    </rPh>
    <rPh sb="449" eb="452">
      <t>ユウシュウリツ</t>
    </rPh>
    <rPh sb="453" eb="455">
      <t>コウジョウ</t>
    </rPh>
    <rPh sb="456" eb="457">
      <t>ハカ</t>
    </rPh>
    <phoneticPr fontId="4"/>
  </si>
  <si>
    <t>　収入対策における当町の課題は、井戸水使用が多く有収水量が類似団体と比較して極端に少ないことであります。この課題を解決するため、住民への水道水の安全性ＰＲやリフォーム等に併せた水道水への切り替えを１世帯でも多く促進し、１人１日あたり給水量を増加させ、給水人口が減少していく中でも有収水量を維持していくことが重要です。
　また、経営健全化のための施策として、広域連携を推進し、水道事業に係る費用を抑制するための具体的な検討を実施してまいります。
　今後も事業を継続していくためには、施設の更新や財源の確保が必要となりますが、既に策定している経営戦略や新水道ビジョン沿って、適正規模での施設維持ができるよう事業健全化に努めていきます。</t>
    <rPh sb="249" eb="251">
      <t>カクホ</t>
    </rPh>
    <rPh sb="261" eb="262">
      <t>スデ</t>
    </rPh>
    <rPh sb="263" eb="265">
      <t>サクテイ</t>
    </rPh>
    <rPh sb="285" eb="287">
      <t>テキセイ</t>
    </rPh>
    <rPh sb="287" eb="289">
      <t>キボ</t>
    </rPh>
    <rPh sb="291" eb="293">
      <t>シセツ</t>
    </rPh>
    <rPh sb="293" eb="295">
      <t>イジ</t>
    </rPh>
    <rPh sb="301" eb="306">
      <t>ジギョウケンゼンカ</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</si>
</sst>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0.39</c:v>
                </c:pt>
                <c:pt idx="1">
                  <c:v>0</c:v>
                </c:pt>
                <c:pt idx="2">
                  <c:v>0</c:v>
                </c:pt>
                <c:pt idx="3">
                  <c:v>0</c:v>
                </c:pt>
                <c:pt idx="4" formatCode="#,##0.00;&quot;△&quot;#,##0.00;&quot;-&quot;">
                  <c:v>0.12</c:v>
                </c:pt>
              </c:numCache>
            </c:numRef>
          </c:val>
          <c:extLst>
            <c:ext xmlns:c16="http://schemas.microsoft.com/office/drawing/2014/chart" uri="{C3380CC4-5D6E-409C-BE32-E72D297353CC}">
              <c16:uniqueId val="{00000000-8204-4F65-80E3-A1BAE938ED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0.51</c:v>
                </c:pt>
              </c:numCache>
            </c:numRef>
          </c:val>
          <c:smooth val="0"/>
          <c:extLst>
            <c:ext xmlns:c16="http://schemas.microsoft.com/office/drawing/2014/chart" uri="{C3380CC4-5D6E-409C-BE32-E72D297353CC}">
              <c16:uniqueId val="{00000001-8204-4F65-80E3-A1BAE938ED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40.18</c:v>
                </c:pt>
                <c:pt idx="1">
                  <c:v>35.47</c:v>
                </c:pt>
                <c:pt idx="2">
                  <c:v>33.97</c:v>
                </c:pt>
                <c:pt idx="3">
                  <c:v>35.96</c:v>
                </c:pt>
                <c:pt idx="4">
                  <c:v>37.4</c:v>
                </c:pt>
              </c:numCache>
            </c:numRef>
          </c:val>
          <c:extLst>
            <c:ext xmlns:c16="http://schemas.microsoft.com/office/drawing/2014/chart" uri="{C3380CC4-5D6E-409C-BE32-E72D297353CC}">
              <c16:uniqueId val="{00000000-AB60-4C24-9E92-A6C80B8DD9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40.19</c:v>
                </c:pt>
              </c:numCache>
            </c:numRef>
          </c:val>
          <c:smooth val="0"/>
          <c:extLst>
            <c:ext xmlns:c16="http://schemas.microsoft.com/office/drawing/2014/chart" uri="{C3380CC4-5D6E-409C-BE32-E72D297353CC}">
              <c16:uniqueId val="{00000001-AB60-4C24-9E92-A6C80B8DD9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73.959999999999994</c:v>
                </c:pt>
                <c:pt idx="1">
                  <c:v>86.5</c:v>
                </c:pt>
                <c:pt idx="2">
                  <c:v>84.99</c:v>
                </c:pt>
                <c:pt idx="3">
                  <c:v>78.37</c:v>
                </c:pt>
                <c:pt idx="4">
                  <c:v>78.34</c:v>
                </c:pt>
              </c:numCache>
            </c:numRef>
          </c:val>
          <c:extLst>
            <c:ext xmlns:c16="http://schemas.microsoft.com/office/drawing/2014/chart" uri="{C3380CC4-5D6E-409C-BE32-E72D297353CC}">
              <c16:uniqueId val="{00000000-5D7E-4F8C-B5EE-E7D2A89BE1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71.52</c:v>
                </c:pt>
              </c:numCache>
            </c:numRef>
          </c:val>
          <c:smooth val="0"/>
          <c:extLst>
            <c:ext xmlns:c16="http://schemas.microsoft.com/office/drawing/2014/chart" uri="{C3380CC4-5D6E-409C-BE32-E72D297353CC}">
              <c16:uniqueId val="{00000001-5D7E-4F8C-B5EE-E7D2A89BE1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98.54</c:v>
                </c:pt>
                <c:pt idx="1">
                  <c:v>102.58</c:v>
                </c:pt>
                <c:pt idx="2">
                  <c:v>96.82</c:v>
                </c:pt>
                <c:pt idx="3">
                  <c:v>98.23</c:v>
                </c:pt>
                <c:pt idx="4">
                  <c:v>97.95</c:v>
                </c:pt>
              </c:numCache>
            </c:numRef>
          </c:val>
          <c:extLst>
            <c:ext xmlns:c16="http://schemas.microsoft.com/office/drawing/2014/chart" uri="{C3380CC4-5D6E-409C-BE32-E72D297353CC}">
              <c16:uniqueId val="{00000000-79CE-4122-BF14-6A217DB44C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108.19</c:v>
                </c:pt>
              </c:numCache>
            </c:numRef>
          </c:val>
          <c:smooth val="0"/>
          <c:extLst>
            <c:ext xmlns:c16="http://schemas.microsoft.com/office/drawing/2014/chart" uri="{C3380CC4-5D6E-409C-BE32-E72D297353CC}">
              <c16:uniqueId val="{00000001-79CE-4122-BF14-6A217DB44C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39.33</c:v>
                </c:pt>
                <c:pt idx="1">
                  <c:v>41.52</c:v>
                </c:pt>
                <c:pt idx="2">
                  <c:v>43.74</c:v>
                </c:pt>
                <c:pt idx="3">
                  <c:v>45.89</c:v>
                </c:pt>
                <c:pt idx="4">
                  <c:v>47.92</c:v>
                </c:pt>
              </c:numCache>
            </c:numRef>
          </c:val>
          <c:extLst>
            <c:ext xmlns:c16="http://schemas.microsoft.com/office/drawing/2014/chart" uri="{C3380CC4-5D6E-409C-BE32-E72D297353CC}">
              <c16:uniqueId val="{00000000-B88C-427E-87C2-6B9249690A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53.4</c:v>
                </c:pt>
              </c:numCache>
            </c:numRef>
          </c:val>
          <c:smooth val="0"/>
          <c:extLst>
            <c:ext xmlns:c16="http://schemas.microsoft.com/office/drawing/2014/chart" uri="{C3380CC4-5D6E-409C-BE32-E72D297353CC}">
              <c16:uniqueId val="{00000001-B88C-427E-87C2-6B9249690A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1.1000000000000001</c:v>
                </c:pt>
                <c:pt idx="2">
                  <c:v>1.32</c:v>
                </c:pt>
                <c:pt idx="3">
                  <c:v>1.75</c:v>
                </c:pt>
                <c:pt idx="4">
                  <c:v>2.81</c:v>
                </c:pt>
              </c:numCache>
            </c:numRef>
          </c:val>
          <c:extLst>
            <c:ext xmlns:c16="http://schemas.microsoft.com/office/drawing/2014/chart" uri="{C3380CC4-5D6E-409C-BE32-E72D297353CC}">
              <c16:uniqueId val="{00000000-8F2C-46C1-800C-B156680F97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21.86</c:v>
                </c:pt>
              </c:numCache>
            </c:numRef>
          </c:val>
          <c:smooth val="0"/>
          <c:extLst>
            <c:ext xmlns:c16="http://schemas.microsoft.com/office/drawing/2014/chart" uri="{C3380CC4-5D6E-409C-BE32-E72D297353CC}">
              <c16:uniqueId val="{00000001-8F2C-46C1-800C-B156680F97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2.6</c:v>
                </c:pt>
                <c:pt idx="1">
                  <c:v>0</c:v>
                </c:pt>
                <c:pt idx="2" formatCode="#,##0.00;&quot;△&quot;#,##0.00;&quot;-&quot;">
                  <c:v>1.06</c:v>
                </c:pt>
                <c:pt idx="3" formatCode="#,##0.00;&quot;△&quot;#,##0.00;&quot;-&quot;">
                  <c:v>3.22</c:v>
                </c:pt>
                <c:pt idx="4" formatCode="#,##0.00;&quot;△&quot;#,##0.00;&quot;-&quot;">
                  <c:v>3.65</c:v>
                </c:pt>
              </c:numCache>
            </c:numRef>
          </c:val>
          <c:extLst>
            <c:ext xmlns:c16="http://schemas.microsoft.com/office/drawing/2014/chart" uri="{C3380CC4-5D6E-409C-BE32-E72D297353CC}">
              <c16:uniqueId val="{00000000-EFF5-40E0-BCCD-0FC9BBF36F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6.17</c:v>
                </c:pt>
              </c:numCache>
            </c:numRef>
          </c:val>
          <c:smooth val="0"/>
          <c:extLst>
            <c:ext xmlns:c16="http://schemas.microsoft.com/office/drawing/2014/chart" uri="{C3380CC4-5D6E-409C-BE32-E72D297353CC}">
              <c16:uniqueId val="{00000001-EFF5-40E0-BCCD-0FC9BBF36F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139.1</c:v>
                </c:pt>
                <c:pt idx="1">
                  <c:v>139.02000000000001</c:v>
                </c:pt>
                <c:pt idx="2">
                  <c:v>125.34</c:v>
                </c:pt>
                <c:pt idx="3">
                  <c:v>106.08</c:v>
                </c:pt>
                <c:pt idx="4">
                  <c:v>103.12</c:v>
                </c:pt>
              </c:numCache>
            </c:numRef>
          </c:val>
          <c:extLst>
            <c:ext xmlns:c16="http://schemas.microsoft.com/office/drawing/2014/chart" uri="{C3380CC4-5D6E-409C-BE32-E72D297353CC}">
              <c16:uniqueId val="{00000000-CF0A-4E1A-B3AF-602DCD32DC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367.4</c:v>
                </c:pt>
              </c:numCache>
            </c:numRef>
          </c:val>
          <c:smooth val="0"/>
          <c:extLst>
            <c:ext xmlns:c16="http://schemas.microsoft.com/office/drawing/2014/chart" uri="{C3380CC4-5D6E-409C-BE32-E72D297353CC}">
              <c16:uniqueId val="{00000001-CF0A-4E1A-B3AF-602DCD32DC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603.54999999999995</c:v>
                </c:pt>
                <c:pt idx="1">
                  <c:v>522.25</c:v>
                </c:pt>
                <c:pt idx="2">
                  <c:v>507.17</c:v>
                </c:pt>
                <c:pt idx="3">
                  <c:v>443.11</c:v>
                </c:pt>
                <c:pt idx="4">
                  <c:v>381.02</c:v>
                </c:pt>
              </c:numCache>
            </c:numRef>
          </c:val>
          <c:extLst>
            <c:ext xmlns:c16="http://schemas.microsoft.com/office/drawing/2014/chart" uri="{C3380CC4-5D6E-409C-BE32-E72D297353CC}">
              <c16:uniqueId val="{00000000-1B79-4A6A-B0BA-CF4C52DB6A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564.99</c:v>
                </c:pt>
              </c:numCache>
            </c:numRef>
          </c:val>
          <c:smooth val="0"/>
          <c:extLst>
            <c:ext xmlns:c16="http://schemas.microsoft.com/office/drawing/2014/chart" uri="{C3380CC4-5D6E-409C-BE32-E72D297353CC}">
              <c16:uniqueId val="{00000001-1B79-4A6A-B0BA-CF4C52DB6A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63.71</c:v>
                </c:pt>
                <c:pt idx="1">
                  <c:v>68.55</c:v>
                </c:pt>
                <c:pt idx="2">
                  <c:v>61.88</c:v>
                </c:pt>
                <c:pt idx="3">
                  <c:v>63.93</c:v>
                </c:pt>
                <c:pt idx="4">
                  <c:v>64.88</c:v>
                </c:pt>
              </c:numCache>
            </c:numRef>
          </c:val>
          <c:extLst>
            <c:ext xmlns:c16="http://schemas.microsoft.com/office/drawing/2014/chart" uri="{C3380CC4-5D6E-409C-BE32-E72D297353CC}">
              <c16:uniqueId val="{00000000-8937-447F-974C-1E050D6CD3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80.56</c:v>
                </c:pt>
              </c:numCache>
            </c:numRef>
          </c:val>
          <c:smooth val="0"/>
          <c:extLst>
            <c:ext xmlns:c16="http://schemas.microsoft.com/office/drawing/2014/chart" uri="{C3380CC4-5D6E-409C-BE32-E72D297353CC}">
              <c16:uniqueId val="{00000001-8937-447F-974C-1E050D6CD3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457.59</c:v>
                </c:pt>
                <c:pt idx="1">
                  <c:v>428.17</c:v>
                </c:pt>
                <c:pt idx="2">
                  <c:v>458.27</c:v>
                </c:pt>
                <c:pt idx="3">
                  <c:v>451.9</c:v>
                </c:pt>
                <c:pt idx="4">
                  <c:v>438.65</c:v>
                </c:pt>
              </c:numCache>
            </c:numRef>
          </c:val>
          <c:extLst>
            <c:ext xmlns:c16="http://schemas.microsoft.com/office/drawing/2014/chart" uri="{C3380CC4-5D6E-409C-BE32-E72D297353CC}">
              <c16:uniqueId val="{00000000-C1B3-44CD-97C0-CB680D6D9F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260.87</c:v>
                </c:pt>
              </c:numCache>
            </c:numRef>
          </c:val>
          <c:smooth val="0"/>
          <c:extLst>
            <c:ext xmlns:c16="http://schemas.microsoft.com/office/drawing/2014/chart" uri="{C3380CC4-5D6E-409C-BE32-E72D297353CC}">
              <c16:uniqueId val="{00000001-C1B3-44CD-97C0-CB680D6D9F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山形県　金山町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58">
        <f>データ!$R$6</f>
        <v>5098</v>
      </c>
      <c r="AM8" s="58"/>
      <c r="AN8" s="58"/>
      <c r="AO8" s="58"/>
      <c r="AP8" s="58"/>
      <c r="AQ8" s="58"/>
      <c r="AR8" s="58"/>
      <c r="AS8" s="58"/>
      <c r="AT8" s="55">
        <f>データ!$S$6</f>
        <v>161.66999999999999</v>
      </c>
      <c r="AU8" s="56"/>
      <c r="AV8" s="56"/>
      <c r="AW8" s="56"/>
      <c r="AX8" s="56"/>
      <c r="AY8" s="56"/>
      <c r="AZ8" s="56"/>
      <c r="BA8" s="56"/>
      <c r="BB8" s="45">
        <f>データ!$T$6</f>
        <v>31.53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82.22</v>
      </c>
      <c r="J10" s="56"/>
      <c r="K10" s="56"/>
      <c r="L10" s="56"/>
      <c r="M10" s="56"/>
      <c r="N10" s="56"/>
      <c r="O10" s="57"/>
      <c r="P10" s="45">
        <f>データ!$P$6</f>
        <v>98.73</v>
      </c>
      <c r="Q10" s="45"/>
      <c r="R10" s="45"/>
      <c r="S10" s="45"/>
      <c r="T10" s="45"/>
      <c r="U10" s="45"/>
      <c r="V10" s="45"/>
      <c r="W10" s="58">
        <f>データ!$Q$6</f>
        <v>5270</v>
      </c>
      <c r="X10" s="58"/>
      <c r="Y10" s="58"/>
      <c r="Z10" s="58"/>
      <c r="AA10" s="58"/>
      <c r="AB10" s="58"/>
      <c r="AC10" s="58"/>
      <c r="AD10" s="2"/>
      <c r="AE10" s="2"/>
      <c r="AF10" s="2"/>
      <c r="AG10" s="2"/>
      <c r="AH10" s="2"/>
      <c r="AI10" s="2"/>
      <c r="AJ10" s="2"/>
      <c r="AK10" s="2"/>
      <c r="AL10" s="58">
        <f>データ!$U$6</f>
        <v>4995</v>
      </c>
      <c r="AM10" s="58"/>
      <c r="AN10" s="58"/>
      <c r="AO10" s="58"/>
      <c r="AP10" s="58"/>
      <c r="AQ10" s="58"/>
      <c r="AR10" s="58"/>
      <c r="AS10" s="58"/>
      <c r="AT10" s="55">
        <f>データ!$V$6</f>
        <v>55</v>
      </c>
      <c r="AU10" s="56"/>
      <c r="AV10" s="56"/>
      <c r="AW10" s="56"/>
      <c r="AX10" s="56"/>
      <c r="AY10" s="56"/>
      <c r="AZ10" s="56"/>
      <c r="BA10" s="56"/>
      <c r="BB10" s="45">
        <f>データ!$W$6</f>
        <v>90.82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2I206EZvdjva0mEGnhojsRp9M2GyVc+eNCX4xlMq6fxLpUltwXVCId6reIIw27YyP5yTJE6l1xweSvGEWr5CQ==" saltValue="a/I1sgXXeCnAqKA9gDDG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63614</v>
      </c>
      <c r="D6" s="20">
        <f t="shared" si="3"/>
        <v>46</v>
      </c>
      <c r="E6" s="20">
        <f t="shared" si="3"/>
        <v>1</v>
      </c>
      <c r="F6" s="20">
        <f t="shared" si="3"/>
        <v>0</v>
      </c>
      <c r="G6" s="20">
        <f t="shared" si="3"/>
        <v>1</v>
      </c>
      <c r="H6" s="20" t="str">
        <f t="shared" si="3"/>
        <v>山形県　金山町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82.22</v>
      </c>
      <c r="P6" s="21">
        <f t="shared" si="3"/>
        <v>98.73</v>
      </c>
      <c r="Q6" s="21">
        <f t="shared" si="3"/>
        <v>5270</v>
      </c>
      <c r="R6" s="21">
        <f t="shared" si="3"/>
        <v>5098</v>
      </c>
      <c r="S6" s="21">
        <f t="shared" si="3"/>
        <v>161.66999999999999</v>
      </c>
      <c r="T6" s="21">
        <f t="shared" si="3"/>
        <v>31.53</v>
      </c>
      <c r="U6" s="21">
        <f t="shared" si="3"/>
        <v>4995</v>
      </c>
      <c r="V6" s="21">
        <f t="shared" si="3"/>
        <v>55</v>
      </c>
      <c r="W6" s="21">
        <f t="shared" si="3"/>
        <v>90.82</v>
      </c>
      <c r="X6" s="22">
        <f>IF(X7="",NA(),X7)</f>
        <v>98.54</v>
      </c>
      <c r="Y6" s="22">
        <f t="shared" ref="Y6:AG6" si="4">IF(Y7="",NA(),Y7)</f>
        <v>102.58</v>
      </c>
      <c r="Z6" s="22">
        <f t="shared" si="4"/>
        <v>96.82</v>
      </c>
      <c r="AA6" s="22">
        <f t="shared" si="4"/>
        <v>98.23</v>
      </c>
      <c r="AB6" s="22">
        <f t="shared" si="4"/>
        <v>97.95</v>
      </c>
      <c r="AC6" s="22">
        <f t="shared" si="4"/>
        <v>104.47</v>
      </c>
      <c r="AD6" s="22">
        <f t="shared" si="4"/>
        <v>103.81</v>
      </c>
      <c r="AE6" s="22">
        <f t="shared" si="4"/>
        <v>104.35</v>
      </c>
      <c r="AF6" s="22">
        <f t="shared" si="4"/>
        <v>105.34</v>
      </c>
      <c r="AG6" s="22">
        <f t="shared" si="4"/>
        <v>108.19</v>
      </c>
      <c r="AH6" s="21" t="str">
        <f>IF(AH7="","",IF(AH7="-","【-】","【"&amp;SUBSTITUTE(TEXT(AH7,"#,##0.00"),"-","△")&amp;"】"))</f>
        <v>【111.39】</v>
      </c>
      <c r="AI6" s="22">
        <f>IF(AI7="",NA(),AI7)</f>
        <v>2.6</v>
      </c>
      <c r="AJ6" s="21">
        <f t="shared" ref="AJ6:AR6" si="5">IF(AJ7="",NA(),AJ7)</f>
        <v>0</v>
      </c>
      <c r="AK6" s="22">
        <f t="shared" si="5"/>
        <v>1.06</v>
      </c>
      <c r="AL6" s="22">
        <f t="shared" si="5"/>
        <v>3.22</v>
      </c>
      <c r="AM6" s="22">
        <f t="shared" si="5"/>
        <v>3.65</v>
      </c>
      <c r="AN6" s="22">
        <f t="shared" si="5"/>
        <v>16.399999999999999</v>
      </c>
      <c r="AO6" s="22">
        <f t="shared" si="5"/>
        <v>25.66</v>
      </c>
      <c r="AP6" s="22">
        <f t="shared" si="5"/>
        <v>21.69</v>
      </c>
      <c r="AQ6" s="22">
        <f t="shared" si="5"/>
        <v>24.04</v>
      </c>
      <c r="AR6" s="22">
        <f t="shared" si="5"/>
        <v>6.17</v>
      </c>
      <c r="AS6" s="21" t="str">
        <f>IF(AS7="","",IF(AS7="-","【-】","【"&amp;SUBSTITUTE(TEXT(AS7,"#,##0.00"),"-","△")&amp;"】"))</f>
        <v>【1.30】</v>
      </c>
      <c r="AT6" s="22">
        <f>IF(AT7="",NA(),AT7)</f>
        <v>139.1</v>
      </c>
      <c r="AU6" s="22">
        <f t="shared" ref="AU6:BC6" si="6">IF(AU7="",NA(),AU7)</f>
        <v>139.02000000000001</v>
      </c>
      <c r="AV6" s="22">
        <f t="shared" si="6"/>
        <v>125.34</v>
      </c>
      <c r="AW6" s="22">
        <f t="shared" si="6"/>
        <v>106.08</v>
      </c>
      <c r="AX6" s="22">
        <f t="shared" si="6"/>
        <v>103.12</v>
      </c>
      <c r="AY6" s="22">
        <f t="shared" si="6"/>
        <v>293.23</v>
      </c>
      <c r="AZ6" s="22">
        <f t="shared" si="6"/>
        <v>300.14</v>
      </c>
      <c r="BA6" s="22">
        <f t="shared" si="6"/>
        <v>301.04000000000002</v>
      </c>
      <c r="BB6" s="22">
        <f t="shared" si="6"/>
        <v>305.08</v>
      </c>
      <c r="BC6" s="22">
        <f t="shared" si="6"/>
        <v>367.4</v>
      </c>
      <c r="BD6" s="21" t="str">
        <f>IF(BD7="","",IF(BD7="-","【-】","【"&amp;SUBSTITUTE(TEXT(BD7,"#,##0.00"),"-","△")&amp;"】"))</f>
        <v>【261.51】</v>
      </c>
      <c r="BE6" s="22">
        <f>IF(BE7="",NA(),BE7)</f>
        <v>603.54999999999995</v>
      </c>
      <c r="BF6" s="22">
        <f t="shared" ref="BF6:BN6" si="7">IF(BF7="",NA(),BF7)</f>
        <v>522.25</v>
      </c>
      <c r="BG6" s="22">
        <f t="shared" si="7"/>
        <v>507.17</v>
      </c>
      <c r="BH6" s="22">
        <f t="shared" si="7"/>
        <v>443.11</v>
      </c>
      <c r="BI6" s="22">
        <f t="shared" si="7"/>
        <v>381.02</v>
      </c>
      <c r="BJ6" s="22">
        <f t="shared" si="7"/>
        <v>542.29999999999995</v>
      </c>
      <c r="BK6" s="22">
        <f t="shared" si="7"/>
        <v>566.65</v>
      </c>
      <c r="BL6" s="22">
        <f t="shared" si="7"/>
        <v>551.62</v>
      </c>
      <c r="BM6" s="22">
        <f t="shared" si="7"/>
        <v>585.59</v>
      </c>
      <c r="BN6" s="22">
        <f t="shared" si="7"/>
        <v>564.99</v>
      </c>
      <c r="BO6" s="21" t="str">
        <f>IF(BO7="","",IF(BO7="-","【-】","【"&amp;SUBSTITUTE(TEXT(BO7,"#,##0.00"),"-","△")&amp;"】"))</f>
        <v>【265.16】</v>
      </c>
      <c r="BP6" s="22">
        <f>IF(BP7="",NA(),BP7)</f>
        <v>63.71</v>
      </c>
      <c r="BQ6" s="22">
        <f t="shared" ref="BQ6:BY6" si="8">IF(BQ7="",NA(),BQ7)</f>
        <v>68.55</v>
      </c>
      <c r="BR6" s="22">
        <f t="shared" si="8"/>
        <v>61.88</v>
      </c>
      <c r="BS6" s="22">
        <f t="shared" si="8"/>
        <v>63.93</v>
      </c>
      <c r="BT6" s="22">
        <f t="shared" si="8"/>
        <v>64.88</v>
      </c>
      <c r="BU6" s="22">
        <f t="shared" si="8"/>
        <v>87.51</v>
      </c>
      <c r="BV6" s="22">
        <f t="shared" si="8"/>
        <v>84.77</v>
      </c>
      <c r="BW6" s="22">
        <f t="shared" si="8"/>
        <v>87.11</v>
      </c>
      <c r="BX6" s="22">
        <f t="shared" si="8"/>
        <v>82.78</v>
      </c>
      <c r="BY6" s="22">
        <f t="shared" si="8"/>
        <v>80.56</v>
      </c>
      <c r="BZ6" s="21" t="str">
        <f>IF(BZ7="","",IF(BZ7="-","【-】","【"&amp;SUBSTITUTE(TEXT(BZ7,"#,##0.00"),"-","△")&amp;"】"))</f>
        <v>【102.35】</v>
      </c>
      <c r="CA6" s="22">
        <f>IF(CA7="",NA(),CA7)</f>
        <v>457.59</v>
      </c>
      <c r="CB6" s="22">
        <f t="shared" ref="CB6:CJ6" si="9">IF(CB7="",NA(),CB7)</f>
        <v>428.17</v>
      </c>
      <c r="CC6" s="22">
        <f t="shared" si="9"/>
        <v>458.27</v>
      </c>
      <c r="CD6" s="22">
        <f t="shared" si="9"/>
        <v>451.9</v>
      </c>
      <c r="CE6" s="22">
        <f t="shared" si="9"/>
        <v>438.65</v>
      </c>
      <c r="CF6" s="22">
        <f t="shared" si="9"/>
        <v>218.42</v>
      </c>
      <c r="CG6" s="22">
        <f t="shared" si="9"/>
        <v>227.27</v>
      </c>
      <c r="CH6" s="22">
        <f t="shared" si="9"/>
        <v>223.98</v>
      </c>
      <c r="CI6" s="22">
        <f t="shared" si="9"/>
        <v>225.09</v>
      </c>
      <c r="CJ6" s="22">
        <f t="shared" si="9"/>
        <v>260.87</v>
      </c>
      <c r="CK6" s="21" t="str">
        <f>IF(CK7="","",IF(CK7="-","【-】","【"&amp;SUBSTITUTE(TEXT(CK7,"#,##0.00"),"-","△")&amp;"】"))</f>
        <v>【167.74】</v>
      </c>
      <c r="CL6" s="22">
        <f>IF(CL7="",NA(),CL7)</f>
        <v>40.18</v>
      </c>
      <c r="CM6" s="22">
        <f t="shared" ref="CM6:CU6" si="10">IF(CM7="",NA(),CM7)</f>
        <v>35.47</v>
      </c>
      <c r="CN6" s="22">
        <f t="shared" si="10"/>
        <v>33.97</v>
      </c>
      <c r="CO6" s="22">
        <f t="shared" si="10"/>
        <v>35.96</v>
      </c>
      <c r="CP6" s="22">
        <f t="shared" si="10"/>
        <v>37.4</v>
      </c>
      <c r="CQ6" s="22">
        <f t="shared" si="10"/>
        <v>50.24</v>
      </c>
      <c r="CR6" s="22">
        <f t="shared" si="10"/>
        <v>50.29</v>
      </c>
      <c r="CS6" s="22">
        <f t="shared" si="10"/>
        <v>49.64</v>
      </c>
      <c r="CT6" s="22">
        <f t="shared" si="10"/>
        <v>49.38</v>
      </c>
      <c r="CU6" s="22">
        <f t="shared" si="10"/>
        <v>40.19</v>
      </c>
      <c r="CV6" s="21" t="str">
        <f>IF(CV7="","",IF(CV7="-","【-】","【"&amp;SUBSTITUTE(TEXT(CV7,"#,##0.00"),"-","△")&amp;"】"))</f>
        <v>【60.29】</v>
      </c>
      <c r="CW6" s="22">
        <f>IF(CW7="",NA(),CW7)</f>
        <v>73.959999999999994</v>
      </c>
      <c r="CX6" s="22">
        <f t="shared" ref="CX6:DF6" si="11">IF(CX7="",NA(),CX7)</f>
        <v>86.5</v>
      </c>
      <c r="CY6" s="22">
        <f t="shared" si="11"/>
        <v>84.99</v>
      </c>
      <c r="CZ6" s="22">
        <f t="shared" si="11"/>
        <v>78.37</v>
      </c>
      <c r="DA6" s="22">
        <f t="shared" si="11"/>
        <v>78.34</v>
      </c>
      <c r="DB6" s="22">
        <f t="shared" si="11"/>
        <v>78.650000000000006</v>
      </c>
      <c r="DC6" s="22">
        <f t="shared" si="11"/>
        <v>77.73</v>
      </c>
      <c r="DD6" s="22">
        <f t="shared" si="11"/>
        <v>78.09</v>
      </c>
      <c r="DE6" s="22">
        <f t="shared" si="11"/>
        <v>78.010000000000005</v>
      </c>
      <c r="DF6" s="22">
        <f t="shared" si="11"/>
        <v>71.52</v>
      </c>
      <c r="DG6" s="21" t="str">
        <f>IF(DG7="","",IF(DG7="-","【-】","【"&amp;SUBSTITUTE(TEXT(DG7,"#,##0.00"),"-","△")&amp;"】"))</f>
        <v>【90.12】</v>
      </c>
      <c r="DH6" s="22">
        <f>IF(DH7="",NA(),DH7)</f>
        <v>39.33</v>
      </c>
      <c r="DI6" s="22">
        <f t="shared" ref="DI6:DQ6" si="12">IF(DI7="",NA(),DI7)</f>
        <v>41.52</v>
      </c>
      <c r="DJ6" s="22">
        <f t="shared" si="12"/>
        <v>43.74</v>
      </c>
      <c r="DK6" s="22">
        <f t="shared" si="12"/>
        <v>45.89</v>
      </c>
      <c r="DL6" s="22">
        <f t="shared" si="12"/>
        <v>47.92</v>
      </c>
      <c r="DM6" s="22">
        <f t="shared" si="12"/>
        <v>45.14</v>
      </c>
      <c r="DN6" s="22">
        <f t="shared" si="12"/>
        <v>45.85</v>
      </c>
      <c r="DO6" s="22">
        <f t="shared" si="12"/>
        <v>47.31</v>
      </c>
      <c r="DP6" s="22">
        <f t="shared" si="12"/>
        <v>47.5</v>
      </c>
      <c r="DQ6" s="22">
        <f t="shared" si="12"/>
        <v>53.4</v>
      </c>
      <c r="DR6" s="21" t="str">
        <f>IF(DR7="","",IF(DR7="-","【-】","【"&amp;SUBSTITUTE(TEXT(DR7,"#,##0.00"),"-","△")&amp;"】"))</f>
        <v>【50.88】</v>
      </c>
      <c r="DS6" s="21">
        <f>IF(DS7="",NA(),DS7)</f>
        <v>0</v>
      </c>
      <c r="DT6" s="22">
        <f t="shared" ref="DT6:EB6" si="13">IF(DT7="",NA(),DT7)</f>
        <v>1.1000000000000001</v>
      </c>
      <c r="DU6" s="22">
        <f t="shared" si="13"/>
        <v>1.32</v>
      </c>
      <c r="DV6" s="22">
        <f t="shared" si="13"/>
        <v>1.75</v>
      </c>
      <c r="DW6" s="22">
        <f t="shared" si="13"/>
        <v>2.81</v>
      </c>
      <c r="DX6" s="22">
        <f t="shared" si="13"/>
        <v>13.58</v>
      </c>
      <c r="DY6" s="22">
        <f t="shared" si="13"/>
        <v>14.13</v>
      </c>
      <c r="DZ6" s="22">
        <f t="shared" si="13"/>
        <v>16.77</v>
      </c>
      <c r="EA6" s="22">
        <f t="shared" si="13"/>
        <v>17.399999999999999</v>
      </c>
      <c r="EB6" s="22">
        <f t="shared" si="13"/>
        <v>21.86</v>
      </c>
      <c r="EC6" s="21" t="str">
        <f>IF(EC7="","",IF(EC7="-","【-】","【"&amp;SUBSTITUTE(TEXT(EC7,"#,##0.00"),"-","△")&amp;"】"))</f>
        <v>【22.30】</v>
      </c>
      <c r="ED6" s="22">
        <f>IF(ED7="",NA(),ED7)</f>
        <v>0.39</v>
      </c>
      <c r="EE6" s="21">
        <f t="shared" ref="EE6:EM6" si="14">IF(EE7="",NA(),EE7)</f>
        <v>0</v>
      </c>
      <c r="EF6" s="21">
        <f t="shared" si="14"/>
        <v>0</v>
      </c>
      <c r="EG6" s="21">
        <f t="shared" si="14"/>
        <v>0</v>
      </c>
      <c r="EH6" s="22">
        <f t="shared" si="14"/>
        <v>0.12</v>
      </c>
      <c r="EI6" s="22">
        <f t="shared" si="14"/>
        <v>0.44</v>
      </c>
      <c r="EJ6" s="22">
        <f t="shared" si="14"/>
        <v>0.52</v>
      </c>
      <c r="EK6" s="22">
        <f t="shared" si="14"/>
        <v>0.47</v>
      </c>
      <c r="EL6" s="22">
        <f t="shared" si="14"/>
        <v>0.4</v>
      </c>
      <c r="EM6" s="22">
        <f t="shared" si="14"/>
        <v>0.51</v>
      </c>
      <c r="EN6" s="21" t="str">
        <f>IF(EN7="","",IF(EN7="-","【-】","【"&amp;SUBSTITUTE(TEXT(EN7,"#,##0.00"),"-","△")&amp;"】"))</f>
        <v>【0.66】</v>
      </c>
    </row>
    <row r="7" spans="1:144" s="23" customFormat="1" x14ac:dyDescent="0.15">
      <c r="A7" s="15"/>
      <c r="B7" s="24">
        <v>2021</v>
      </c>
      <c r="C7" s="24">
        <v>63614</v>
      </c>
      <c r="D7" s="24">
        <v>46</v>
      </c>
      <c r="E7" s="24">
        <v>1</v>
      </c>
      <c r="F7" s="24">
        <v>0</v>
      </c>
      <c r="G7" s="24">
        <v>1</v>
      </c>
      <c r="H7" s="24" t="s">
        <v>93</v>
      </c>
      <c r="I7" s="24" t="s">
        <v>94</v>
      </c>
      <c r="J7" s="24" t="s">
        <v>95</v>
      </c>
      <c r="K7" s="24" t="s">
        <v>96</v>
      </c>
      <c r="L7" s="24" t="s">
        <v>97</v>
      </c>
      <c r="M7" s="24" t="s">
        <v>98</v>
      </c>
      <c r="N7" s="25" t="s">
        <v>99</v>
      </c>
      <c r="O7" s="25">
        <v>82.22</v>
      </c>
      <c r="P7" s="25">
        <v>98.73</v>
      </c>
      <c r="Q7" s="25">
        <v>5270</v>
      </c>
      <c r="R7" s="25">
        <v>5098</v>
      </c>
      <c r="S7" s="25">
        <v>161.66999999999999</v>
      </c>
      <c r="T7" s="25">
        <v>31.53</v>
      </c>
      <c r="U7" s="25">
        <v>4995</v>
      </c>
      <c r="V7" s="25">
        <v>55</v>
      </c>
      <c r="W7" s="25">
        <v>90.82</v>
      </c>
      <c r="X7" s="25">
        <v>98.54</v>
      </c>
      <c r="Y7" s="25">
        <v>102.58</v>
      </c>
      <c r="Z7" s="25">
        <v>96.82</v>
      </c>
      <c r="AA7" s="25">
        <v>98.23</v>
      </c>
      <c r="AB7" s="25">
        <v>97.95</v>
      </c>
      <c r="AC7" s="25">
        <v>104.47</v>
      </c>
      <c r="AD7" s="25">
        <v>103.81</v>
      </c>
      <c r="AE7" s="25">
        <v>104.35</v>
      </c>
      <c r="AF7" s="25">
        <v>105.34</v>
      </c>
      <c r="AG7" s="25">
        <v>108.19</v>
      </c>
      <c r="AH7" s="25">
        <v>111.39</v>
      </c>
      <c r="AI7" s="25">
        <v>2.6</v>
      </c>
      <c r="AJ7" s="25">
        <v>0</v>
      </c>
      <c r="AK7" s="25">
        <v>1.06</v>
      </c>
      <c r="AL7" s="25">
        <v>3.22</v>
      </c>
      <c r="AM7" s="25">
        <v>3.65</v>
      </c>
      <c r="AN7" s="25">
        <v>16.399999999999999</v>
      </c>
      <c r="AO7" s="25">
        <v>25.66</v>
      </c>
      <c r="AP7" s="25">
        <v>21.69</v>
      </c>
      <c r="AQ7" s="25">
        <v>24.04</v>
      </c>
      <c r="AR7" s="25">
        <v>6.17</v>
      </c>
      <c r="AS7" s="25">
        <v>1.3</v>
      </c>
      <c r="AT7" s="25">
        <v>139.1</v>
      </c>
      <c r="AU7" s="25">
        <v>139.02000000000001</v>
      </c>
      <c r="AV7" s="25">
        <v>125.34</v>
      </c>
      <c r="AW7" s="25">
        <v>106.08</v>
      </c>
      <c r="AX7" s="25">
        <v>103.12</v>
      </c>
      <c r="AY7" s="25">
        <v>293.23</v>
      </c>
      <c r="AZ7" s="25">
        <v>300.14</v>
      </c>
      <c r="BA7" s="25">
        <v>301.04000000000002</v>
      </c>
      <c r="BB7" s="25">
        <v>305.08</v>
      </c>
      <c r="BC7" s="25">
        <v>367.4</v>
      </c>
      <c r="BD7" s="25">
        <v>261.51</v>
      </c>
      <c r="BE7" s="25">
        <v>603.54999999999995</v>
      </c>
      <c r="BF7" s="25">
        <v>522.25</v>
      </c>
      <c r="BG7" s="25">
        <v>507.17</v>
      </c>
      <c r="BH7" s="25">
        <v>443.11</v>
      </c>
      <c r="BI7" s="25">
        <v>381.02</v>
      </c>
      <c r="BJ7" s="25">
        <v>542.29999999999995</v>
      </c>
      <c r="BK7" s="25">
        <v>566.65</v>
      </c>
      <c r="BL7" s="25">
        <v>551.62</v>
      </c>
      <c r="BM7" s="25">
        <v>585.59</v>
      </c>
      <c r="BN7" s="25">
        <v>564.99</v>
      </c>
      <c r="BO7" s="25">
        <v>265.16000000000003</v>
      </c>
      <c r="BP7" s="25">
        <v>63.71</v>
      </c>
      <c r="BQ7" s="25">
        <v>68.55</v>
      </c>
      <c r="BR7" s="25">
        <v>61.88</v>
      </c>
      <c r="BS7" s="25">
        <v>63.93</v>
      </c>
      <c r="BT7" s="25">
        <v>64.88</v>
      </c>
      <c r="BU7" s="25">
        <v>87.51</v>
      </c>
      <c r="BV7" s="25">
        <v>84.77</v>
      </c>
      <c r="BW7" s="25">
        <v>87.11</v>
      </c>
      <c r="BX7" s="25">
        <v>82.78</v>
      </c>
      <c r="BY7" s="25">
        <v>80.56</v>
      </c>
      <c r="BZ7" s="25">
        <v>102.35</v>
      </c>
      <c r="CA7" s="25">
        <v>457.59</v>
      </c>
      <c r="CB7" s="25">
        <v>428.17</v>
      </c>
      <c r="CC7" s="25">
        <v>458.27</v>
      </c>
      <c r="CD7" s="25">
        <v>451.9</v>
      </c>
      <c r="CE7" s="25">
        <v>438.65</v>
      </c>
      <c r="CF7" s="25">
        <v>218.42</v>
      </c>
      <c r="CG7" s="25">
        <v>227.27</v>
      </c>
      <c r="CH7" s="25">
        <v>223.98</v>
      </c>
      <c r="CI7" s="25">
        <v>225.09</v>
      </c>
      <c r="CJ7" s="25">
        <v>260.87</v>
      </c>
      <c r="CK7" s="25">
        <v>167.74</v>
      </c>
      <c r="CL7" s="25">
        <v>40.18</v>
      </c>
      <c r="CM7" s="25">
        <v>35.47</v>
      </c>
      <c r="CN7" s="25">
        <v>33.97</v>
      </c>
      <c r="CO7" s="25">
        <v>35.96</v>
      </c>
      <c r="CP7" s="25">
        <v>37.4</v>
      </c>
      <c r="CQ7" s="25">
        <v>50.24</v>
      </c>
      <c r="CR7" s="25">
        <v>50.29</v>
      </c>
      <c r="CS7" s="25">
        <v>49.64</v>
      </c>
      <c r="CT7" s="25">
        <v>49.38</v>
      </c>
      <c r="CU7" s="25">
        <v>40.19</v>
      </c>
      <c r="CV7" s="25">
        <v>60.29</v>
      </c>
      <c r="CW7" s="25">
        <v>73.959999999999994</v>
      </c>
      <c r="CX7" s="25">
        <v>86.5</v>
      </c>
      <c r="CY7" s="25">
        <v>84.99</v>
      </c>
      <c r="CZ7" s="25">
        <v>78.37</v>
      </c>
      <c r="DA7" s="25">
        <v>78.34</v>
      </c>
      <c r="DB7" s="25">
        <v>78.650000000000006</v>
      </c>
      <c r="DC7" s="25">
        <v>77.73</v>
      </c>
      <c r="DD7" s="25">
        <v>78.09</v>
      </c>
      <c r="DE7" s="25">
        <v>78.010000000000005</v>
      </c>
      <c r="DF7" s="25">
        <v>71.52</v>
      </c>
      <c r="DG7" s="25">
        <v>90.12</v>
      </c>
      <c r="DH7" s="25">
        <v>39.33</v>
      </c>
      <c r="DI7" s="25">
        <v>41.52</v>
      </c>
      <c r="DJ7" s="25">
        <v>43.74</v>
      </c>
      <c r="DK7" s="25">
        <v>45.89</v>
      </c>
      <c r="DL7" s="25">
        <v>47.92</v>
      </c>
      <c r="DM7" s="25">
        <v>45.14</v>
      </c>
      <c r="DN7" s="25">
        <v>45.85</v>
      </c>
      <c r="DO7" s="25">
        <v>47.31</v>
      </c>
      <c r="DP7" s="25">
        <v>47.5</v>
      </c>
      <c r="DQ7" s="25">
        <v>53.4</v>
      </c>
      <c r="DR7" s="25">
        <v>50.88</v>
      </c>
      <c r="DS7" s="25">
        <v>0</v>
      </c>
      <c r="DT7" s="25">
        <v>1.1000000000000001</v>
      </c>
      <c r="DU7" s="25">
        <v>1.32</v>
      </c>
      <c r="DV7" s="25">
        <v>1.75</v>
      </c>
      <c r="DW7" s="25">
        <v>2.81</v>
      </c>
      <c r="DX7" s="25">
        <v>13.58</v>
      </c>
      <c r="DY7" s="25">
        <v>14.13</v>
      </c>
      <c r="DZ7" s="25">
        <v>16.77</v>
      </c>
      <c r="EA7" s="25">
        <v>17.399999999999999</v>
      </c>
      <c r="EB7" s="25">
        <v>21.86</v>
      </c>
      <c r="EC7" s="25">
        <v>22.3</v>
      </c>
      <c r="ED7" s="25">
        <v>0.39</v>
      </c>
      <c r="EE7" s="25">
        <v>0</v>
      </c>
      <c r="EF7" s="25">
        <v>0</v>
      </c>
      <c r="EG7" s="25">
        <v>0</v>
      </c>
      <c r="EH7" s="25">
        <v>0.12</v>
      </c>
      <c r="EI7" s="25">
        <v>0.44</v>
      </c>
      <c r="EJ7" s="25">
        <v>0.52</v>
      </c>
      <c r="EK7" s="25">
        <v>0.47</v>
      </c>
      <c r="EL7" s="25">
        <v>0.4</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環境整備課</cp:lastModifiedBy>
  <cp:lastPrinted>2023-01-19T01:30:27Z</cp:lastPrinted>
  <dcterms:created xsi:type="dcterms:W3CDTF">2022-12-01T00:53:47Z</dcterms:created>
  <dcterms:modified xsi:type="dcterms:W3CDTF">2023-01-19T01:42:20Z</dcterms:modified>
  <cp:category/>
</cp:coreProperties>
</file>