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_matumoto\Desktop\調査物未提出分\R05,01,11 ●【市町村課1.19(木)16時〆依頼】公営企業に係る「経営比較分析表」（令和３年度決算）の分析について\【経営比較分析表】2021_063631_46_010\"/>
    </mc:Choice>
  </mc:AlternateContent>
  <xr:revisionPtr revIDLastSave="0" documentId="13_ncr:1_{B3E5CFEA-5543-43D8-8322-91EA1476CFF7}" xr6:coauthVersionLast="47" xr6:coauthVersionMax="47" xr10:uidLastSave="{00000000-0000-0000-0000-000000000000}"/>
  <workbookProtection workbookAlgorithmName="SHA-512" workbookHashValue="csM9GtU2/jW8cgxu5F+j+OBy1RdsI1aAqGWY9/oUn6ZnLzzUtbuhDghDwWzp/oGoDyVrUjZ1h8N4e5p3StzHDw==" workbookSaltValue="aPGguKF8pJJngFpQtwXaog==" workbookSpinCount="100000" lockStructure="1"/>
  <bookViews>
    <workbookView xWindow="10335" yWindow="765" windowWidth="16170" windowHeight="144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BB10" i="4"/>
  <c r="W10" i="4"/>
  <c r="I10" i="4"/>
  <c r="BB8" i="4"/>
  <c r="AT8"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<sst xmlns="http://schemas.openxmlformats.org/spreadsheetml/2006/main" count="228" uniqueCount="114">
  <si>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</si>
  <si>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</si>
  <si>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</si>
  <si>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</si>
  <si>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</si>
  <si>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</si>
  <si>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</si>
  <si>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</si>
  <si>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</si>
  <si>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</si>
  <si>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</si>
  <si>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</si>
  <si>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</si>
  <si>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</si>
  <si>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</si>
  <si>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</si>
  <si>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</si>
  <si>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</si>
  <si>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</si>
  <si>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</si>
  <si>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</si>
  <si>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</si>
  <si>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</si>
  <si>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</si>
  <si>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</si>
  <si>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</si>
  <si>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</si>
  <si>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</si>
  <si>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</si>
  <si>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</si>
  <si>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</si>
  <si>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</si>
  <si>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</si>
  <si>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</si>
  <si>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</si>
  <si>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</si>
  <si>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</si>
  <si>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</si>
  <si>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</si>
  <si>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</si>
  <si>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</si>
  <si>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</si>
  <si>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</si>
  <si>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</si>
  <si>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</si>
  <si>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</si>
  <si>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</si>
  <si>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</si>
  <si>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</si>
  <si>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</si>
  <si>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</si>
  <si>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</si>
  <si>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</si>
  <si>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</si>
  <si>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</si>
  <si>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</si>
  <si>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</si>
  <si>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</si>
  <si>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</si>
  <si>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</si>
  <si>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</si>
  <si>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</si>
  <si>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</si>
  <si>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</si>
  <si>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</si>
  <si>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</si>
  <si>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</si>
  <si>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</si>
  <si>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</si>
  <si>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</si>
  <si>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</si>
  <si>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</si>
  <si>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</si>
  <si>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</si>
  <si>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</si>
  <si>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</si>
  <si>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</si>
  <si>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</si>
  <si>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</si>
  <si>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</si>
  <si>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</si>
  <si>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</si>
  <si>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</si>
  <si>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</si>
  <si>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</si>
  <si>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</si>
  <si>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</si>
  <si>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</si>
  <si>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</si>
  <si>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</si>
  <si>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</si>
  <si>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</si>
  <si>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</si>
  <si>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</si>
  <si>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</si>
  <si>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</si>
  <si>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</si>
  <si>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</si>
  <si>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</si>
  <si>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</si>
  <si>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</si>
  <si>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</si>
  <si>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</si>
  <si>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</si>
  <si>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</si>
  <si>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</si>
  <si>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</si>
  <si>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</si>
  <si>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</si>
  <si>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</si>
  <si>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</si>
  <si>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突発的な設備修繕等があったが減価償却費や支
　払利息の減により前年同等の支出に抑えられたも
　のの、給水収益が人口減少等によ前年度比4.35％
　減収となり比率が下がった。業務の合理化による
　支出削減はあまり期待できないため、施設の長寿
　命化を目指し計画的な整備補修でコスト縮減を図
　る。
②累積欠損金比率
　　減価償却費の影響が大きい。
④企業債残高対給水収益比率
　　企業債残高が高い要因は、下水道整備に併せ老
　朽管の布設替費用に投資したためである。
⑤料金回収率
　　減価償却費の影響が極めて大きい。
⑥給水原価
　　減価償却費の影響が極めて大きい。</t>
    <rPh sb="1" eb="3">
      <t>ケイジョウ</t>
    </rPh>
    <rPh sb="3" eb="5">
      <t>シュウシ</t>
    </rPh>
    <rPh sb="5" eb="7">
      <t>ヒリツ</t>
    </rPh>
    <rPh sb="10" eb="13">
      <t>トッパツテキ</t>
    </rPh>
    <rPh sb="14" eb="16">
      <t>セツビ</t>
    </rPh>
    <rPh sb="16" eb="18">
      <t>シュウゼン</t>
    </rPh>
    <rPh sb="18" eb="19">
      <t>トウ</t>
    </rPh>
    <rPh sb="24" eb="29">
      <t>ゲンカショウキャクヒ</t>
    </rPh>
    <rPh sb="37" eb="38">
      <t>ゲン</t>
    </rPh>
    <rPh sb="41" eb="43">
      <t>ゼンネン</t>
    </rPh>
    <rPh sb="43" eb="45">
      <t>ドウトウ</t>
    </rPh>
    <rPh sb="46" eb="48">
      <t>シシュツ</t>
    </rPh>
    <rPh sb="49" eb="50">
      <t>オサ</t>
    </rPh>
    <rPh sb="159" eb="161">
      <t>ルイセキ</t>
    </rPh>
    <rPh sb="161" eb="164">
      <t>ケッソンキン</t>
    </rPh>
    <rPh sb="164" eb="166">
      <t>ヒリツ</t>
    </rPh>
    <rPh sb="169" eb="174">
      <t>ゲンカショウキャクヒ</t>
    </rPh>
    <rPh sb="175" eb="177">
      <t>エイキョウ</t>
    </rPh>
    <rPh sb="178" eb="179">
      <t>オオ</t>
    </rPh>
    <rPh sb="184" eb="187">
      <t>キギョウサイ</t>
    </rPh>
    <rPh sb="187" eb="189">
      <t>ザンダカ</t>
    </rPh>
    <rPh sb="189" eb="190">
      <t>タイ</t>
    </rPh>
    <rPh sb="190" eb="192">
      <t>キュウスイ</t>
    </rPh>
    <rPh sb="192" eb="194">
      <t>シュウエキ</t>
    </rPh>
    <rPh sb="194" eb="196">
      <t>ヒリツ</t>
    </rPh>
    <rPh sb="199" eb="204">
      <t>キギョウサイザンダカ</t>
    </rPh>
    <rPh sb="205" eb="206">
      <t>タカ</t>
    </rPh>
    <rPh sb="207" eb="209">
      <t>ヨウイン</t>
    </rPh>
    <rPh sb="211" eb="216">
      <t>ゲスイドウセイビ</t>
    </rPh>
    <rPh sb="217" eb="218">
      <t>アワ</t>
    </rPh>
    <rPh sb="269" eb="273">
      <t>キュウスイゲンカ</t>
    </rPh>
    <rPh sb="276" eb="281">
      <t>ゲンカショウキャクヒ</t>
    </rPh>
    <rPh sb="282" eb="284">
      <t>エイキョウ</t>
    </rPh>
    <rPh sb="285" eb="286">
      <t>キワ</t>
    </rPh>
    <rPh sb="288" eb="289">
      <t>オオ</t>
    </rPh>
    <phoneticPr fontId="4"/>
  </si>
  <si>
    <t>　耐用年数を経過した管は無く更新はまだ先になるが、耐用年数を基準にして耐震管へ順次更新していく考えである。</t>
    <rPh sb="1" eb="5">
      <t>タイヨウネンスウ</t>
    </rPh>
    <rPh sb="6" eb="8">
      <t>ケイカ</t>
    </rPh>
    <rPh sb="10" eb="11">
      <t>カン</t>
    </rPh>
    <rPh sb="12" eb="13">
      <t>ナ</t>
    </rPh>
    <rPh sb="14" eb="16">
      <t>コウシン</t>
    </rPh>
    <rPh sb="19" eb="20">
      <t>サキ</t>
    </rPh>
    <rPh sb="25" eb="29">
      <t>タイヨウネンスウ</t>
    </rPh>
    <rPh sb="30" eb="32">
      <t>キジュン</t>
    </rPh>
    <rPh sb="35" eb="38">
      <t>タイシンカン</t>
    </rPh>
    <rPh sb="39" eb="41">
      <t>ジュンジ</t>
    </rPh>
    <rPh sb="41" eb="43">
      <t>コウシン</t>
    </rPh>
    <rPh sb="47" eb="48">
      <t>カンガ</t>
    </rPh>
    <phoneticPr fontId="4"/>
  </si>
  <si>
    <t>　人口減少等による給水収益の減少や管路等設備の更新による経費の増加が見込まれる。料金見直しの検討や経費抑制を図り健全な事業運営を目指していく。</t>
    <rPh sb="1" eb="5">
      <t>ジンコウゲンショウ</t>
    </rPh>
    <rPh sb="5" eb="6">
      <t>トウ</t>
    </rPh>
    <rPh sb="9" eb="13">
      <t>キュウスイシュウエキ</t>
    </rPh>
    <rPh sb="14" eb="16">
      <t>ゲンショウ</t>
    </rPh>
    <rPh sb="17" eb="19">
      <t>カンロ</t>
    </rPh>
    <rPh sb="19" eb="20">
      <t>トウ</t>
    </rPh>
    <rPh sb="20" eb="22">
      <t>セツビ</t>
    </rPh>
    <rPh sb="23" eb="25">
      <t>コウシン</t>
    </rPh>
    <rPh sb="28" eb="30">
      <t>ケイヒ</t>
    </rPh>
    <rPh sb="31" eb="33">
      <t>ゾウカ</t>
    </rPh>
    <rPh sb="34" eb="36">
      <t>ミコ</t>
    </rPh>
    <rPh sb="40" eb="44">
      <t>リョウキンミナオ</t>
    </rPh>
    <rPh sb="46" eb="48">
      <t>ケントウ</t>
    </rPh>
    <rPh sb="49" eb="51">
      <t>ケイヒ</t>
    </rPh>
    <rPh sb="51" eb="53">
      <t>ヨクセイ</t>
    </rPh>
    <rPh sb="54" eb="55">
      <t>ハカ</t>
    </rPh>
    <rPh sb="56" eb="58">
      <t>ケンゼン</t>
    </rPh>
    <rPh sb="59" eb="63">
      <t>ジギョウウンエイ</t>
    </rPh>
    <rPh sb="64" eb="6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</si>
</sst>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2.46</c:v>
                </c:pt>
                <c:pt idx="1">
                  <c:v>0</c:v>
                </c:pt>
                <c:pt idx="2">
                  <c:v>0</c:v>
                </c:pt>
                <c:pt idx="3">
                  <c:v>0</c:v>
                </c:pt>
                <c:pt idx="4">
                  <c:v>0</c:v>
                </c:pt>
              </c:numCache>
            </c:numRef>
          </c:val>
          <c:extLst>
            <c:ext xmlns:c16="http://schemas.microsoft.com/office/drawing/2014/chart" uri="{C3380CC4-5D6E-409C-BE32-E72D297353CC}">
              <c16:uniqueId val="{00000000-7E7F-41E9-B302-23785438DA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0.51</c:v>
                </c:pt>
              </c:numCache>
            </c:numRef>
          </c:val>
          <c:smooth val="0"/>
          <c:extLst>
            <c:ext xmlns:c16="http://schemas.microsoft.com/office/drawing/2014/chart" uri="{C3380CC4-5D6E-409C-BE32-E72D297353CC}">
              <c16:uniqueId val="{00000001-7E7F-41E9-B302-23785438DA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71.540000000000006</c:v>
                </c:pt>
                <c:pt idx="1">
                  <c:v>68.959999999999994</c:v>
                </c:pt>
                <c:pt idx="2">
                  <c:v>70.13</c:v>
                </c:pt>
                <c:pt idx="3">
                  <c:v>80.61</c:v>
                </c:pt>
                <c:pt idx="4">
                  <c:v>74.39</c:v>
                </c:pt>
              </c:numCache>
            </c:numRef>
          </c:val>
          <c:extLst>
            <c:ext xmlns:c16="http://schemas.microsoft.com/office/drawing/2014/chart" uri="{C3380CC4-5D6E-409C-BE32-E72D297353CC}">
              <c16:uniqueId val="{00000000-F0FF-4DD6-AF94-B8EB8C247F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40.19</c:v>
                </c:pt>
              </c:numCache>
            </c:numRef>
          </c:val>
          <c:smooth val="0"/>
          <c:extLst>
            <c:ext xmlns:c16="http://schemas.microsoft.com/office/drawing/2014/chart" uri="{C3380CC4-5D6E-409C-BE32-E72D297353CC}">
              <c16:uniqueId val="{00000001-F0FF-4DD6-AF94-B8EB8C247F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85.24</c:v>
                </c:pt>
                <c:pt idx="1">
                  <c:v>87.66</c:v>
                </c:pt>
                <c:pt idx="2">
                  <c:v>84.56</c:v>
                </c:pt>
                <c:pt idx="3">
                  <c:v>74.790000000000006</c:v>
                </c:pt>
                <c:pt idx="4">
                  <c:v>77.17</c:v>
                </c:pt>
              </c:numCache>
            </c:numRef>
          </c:val>
          <c:extLst>
            <c:ext xmlns:c16="http://schemas.microsoft.com/office/drawing/2014/chart" uri="{C3380CC4-5D6E-409C-BE32-E72D297353CC}">
              <c16:uniqueId val="{00000000-4E26-4F64-9BEE-D45ECD2D57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71.52</c:v>
                </c:pt>
              </c:numCache>
            </c:numRef>
          </c:val>
          <c:smooth val="0"/>
          <c:extLst>
            <c:ext xmlns:c16="http://schemas.microsoft.com/office/drawing/2014/chart" uri="{C3380CC4-5D6E-409C-BE32-E72D297353CC}">
              <c16:uniqueId val="{00000001-4E26-4F64-9BEE-D45ECD2D57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99.78</c:v>
                </c:pt>
                <c:pt idx="1">
                  <c:v>84.83</c:v>
                </c:pt>
                <c:pt idx="2">
                  <c:v>91.92</c:v>
                </c:pt>
                <c:pt idx="3">
                  <c:v>98.43</c:v>
                </c:pt>
                <c:pt idx="4">
                  <c:v>96.74</c:v>
                </c:pt>
              </c:numCache>
            </c:numRef>
          </c:val>
          <c:extLst>
            <c:ext xmlns:c16="http://schemas.microsoft.com/office/drawing/2014/chart" uri="{C3380CC4-5D6E-409C-BE32-E72D297353CC}">
              <c16:uniqueId val="{00000000-EA20-43EB-BAC8-2B14D31022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108.19</c:v>
                </c:pt>
              </c:numCache>
            </c:numRef>
          </c:val>
          <c:smooth val="0"/>
          <c:extLst>
            <c:ext xmlns:c16="http://schemas.microsoft.com/office/drawing/2014/chart" uri="{C3380CC4-5D6E-409C-BE32-E72D297353CC}">
              <c16:uniqueId val="{00000001-EA20-43EB-BAC8-2B14D31022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48.13</c:v>
                </c:pt>
                <c:pt idx="1">
                  <c:v>50.82</c:v>
                </c:pt>
                <c:pt idx="2">
                  <c:v>53.11</c:v>
                </c:pt>
                <c:pt idx="3">
                  <c:v>55.31</c:v>
                </c:pt>
                <c:pt idx="4">
                  <c:v>57.12</c:v>
                </c:pt>
              </c:numCache>
            </c:numRef>
          </c:val>
          <c:extLst>
            <c:ext xmlns:c16="http://schemas.microsoft.com/office/drawing/2014/chart" uri="{C3380CC4-5D6E-409C-BE32-E72D297353CC}">
              <c16:uniqueId val="{00000000-A205-42FB-960E-0A0E928DDB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53.4</c:v>
                </c:pt>
              </c:numCache>
            </c:numRef>
          </c:val>
          <c:smooth val="0"/>
          <c:extLst>
            <c:ext xmlns:c16="http://schemas.microsoft.com/office/drawing/2014/chart" uri="{C3380CC4-5D6E-409C-BE32-E72D297353CC}">
              <c16:uniqueId val="{00000001-A205-42FB-960E-0A0E928DDB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0-4F43-9FAB-14AC1B2724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21.86</c:v>
                </c:pt>
              </c:numCache>
            </c:numRef>
          </c:val>
          <c:smooth val="0"/>
          <c:extLst>
            <c:ext xmlns:c16="http://schemas.microsoft.com/office/drawing/2014/chart" uri="{C3380CC4-5D6E-409C-BE32-E72D297353CC}">
              <c16:uniqueId val="{00000001-C5C0-4F43-9FAB-14AC1B2724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0.89</c:v>
                </c:pt>
                <c:pt idx="1">
                  <c:v>36.36</c:v>
                </c:pt>
                <c:pt idx="2">
                  <c:v>48.29</c:v>
                </c:pt>
                <c:pt idx="3">
                  <c:v>50.67</c:v>
                </c:pt>
                <c:pt idx="4">
                  <c:v>59.17</c:v>
                </c:pt>
              </c:numCache>
            </c:numRef>
          </c:val>
          <c:extLst>
            <c:ext xmlns:c16="http://schemas.microsoft.com/office/drawing/2014/chart" uri="{C3380CC4-5D6E-409C-BE32-E72D297353CC}">
              <c16:uniqueId val="{00000000-3BE3-4099-82E5-A43D658570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6.17</c:v>
                </c:pt>
              </c:numCache>
            </c:numRef>
          </c:val>
          <c:smooth val="0"/>
          <c:extLst>
            <c:ext xmlns:c16="http://schemas.microsoft.com/office/drawing/2014/chart" uri="{C3380CC4-5D6E-409C-BE32-E72D297353CC}">
              <c16:uniqueId val="{00000001-3BE3-4099-82E5-A43D658570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103.01</c:v>
                </c:pt>
                <c:pt idx="1">
                  <c:v>100.59</c:v>
                </c:pt>
                <c:pt idx="2">
                  <c:v>94.27</c:v>
                </c:pt>
                <c:pt idx="3">
                  <c:v>88.71</c:v>
                </c:pt>
                <c:pt idx="4">
                  <c:v>80.17</c:v>
                </c:pt>
              </c:numCache>
            </c:numRef>
          </c:val>
          <c:extLst>
            <c:ext xmlns:c16="http://schemas.microsoft.com/office/drawing/2014/chart" uri="{C3380CC4-5D6E-409C-BE32-E72D297353CC}">
              <c16:uniqueId val="{00000000-4453-490D-93DC-D4F2230271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367.4</c:v>
                </c:pt>
              </c:numCache>
            </c:numRef>
          </c:val>
          <c:smooth val="0"/>
          <c:extLst>
            <c:ext xmlns:c16="http://schemas.microsoft.com/office/drawing/2014/chart" uri="{C3380CC4-5D6E-409C-BE32-E72D297353CC}">
              <c16:uniqueId val="{00000001-4453-490D-93DC-D4F2230271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1296.44</c:v>
                </c:pt>
                <c:pt idx="1">
                  <c:v>1240.9000000000001</c:v>
                </c:pt>
                <c:pt idx="2">
                  <c:v>1189.07</c:v>
                </c:pt>
                <c:pt idx="3">
                  <c:v>1082.17</c:v>
                </c:pt>
                <c:pt idx="4">
                  <c:v>1073.6500000000001</c:v>
                </c:pt>
              </c:numCache>
            </c:numRef>
          </c:val>
          <c:extLst>
            <c:ext xmlns:c16="http://schemas.microsoft.com/office/drawing/2014/chart" uri="{C3380CC4-5D6E-409C-BE32-E72D297353CC}">
              <c16:uniqueId val="{00000000-B3E9-4D3F-923E-BD9E2A11F9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564.99</c:v>
                </c:pt>
              </c:numCache>
            </c:numRef>
          </c:val>
          <c:smooth val="0"/>
          <c:extLst>
            <c:ext xmlns:c16="http://schemas.microsoft.com/office/drawing/2014/chart" uri="{C3380CC4-5D6E-409C-BE32-E72D297353CC}">
              <c16:uniqueId val="{00000001-B3E9-4D3F-923E-BD9E2A11F9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76.959999999999994</c:v>
                </c:pt>
                <c:pt idx="1">
                  <c:v>67.39</c:v>
                </c:pt>
                <c:pt idx="2">
                  <c:v>77.61</c:v>
                </c:pt>
                <c:pt idx="3">
                  <c:v>87.5</c:v>
                </c:pt>
                <c:pt idx="4">
                  <c:v>85.46</c:v>
                </c:pt>
              </c:numCache>
            </c:numRef>
          </c:val>
          <c:extLst>
            <c:ext xmlns:c16="http://schemas.microsoft.com/office/drawing/2014/chart" uri="{C3380CC4-5D6E-409C-BE32-E72D297353CC}">
              <c16:uniqueId val="{00000000-3051-447D-9916-3FAF6AE64E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80.56</c:v>
                </c:pt>
              </c:numCache>
            </c:numRef>
          </c:val>
          <c:smooth val="0"/>
          <c:extLst>
            <c:ext xmlns:c16="http://schemas.microsoft.com/office/drawing/2014/chart" uri="{C3380CC4-5D6E-409C-BE32-E72D297353CC}">
              <c16:uniqueId val="{00000001-3051-447D-9916-3FAF6AE64E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246.37</c:v>
                </c:pt>
                <c:pt idx="1">
                  <c:v>281.57</c:v>
                </c:pt>
                <c:pt idx="2">
                  <c:v>244.66</c:v>
                </c:pt>
                <c:pt idx="3">
                  <c:v>217.79</c:v>
                </c:pt>
                <c:pt idx="4">
                  <c:v>223.09</c:v>
                </c:pt>
              </c:numCache>
            </c:numRef>
          </c:val>
          <c:extLst>
            <c:ext xmlns:c16="http://schemas.microsoft.com/office/drawing/2014/chart" uri="{C3380CC4-5D6E-409C-BE32-E72D297353CC}">
              <c16:uniqueId val="{00000000-4DA1-47F8-9120-E7CB20CAF6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260.87</c:v>
                </c:pt>
              </c:numCache>
            </c:numRef>
          </c:val>
          <c:smooth val="0"/>
          <c:extLst>
            <c:ext xmlns:c16="http://schemas.microsoft.com/office/drawing/2014/chart" uri="{C3380CC4-5D6E-409C-BE32-E72D297353CC}">
              <c16:uniqueId val="{00000001-4DA1-47F8-9120-E7CB20CAF6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 zoomScaleNormal="100" workbookViewId="0">
      <selection activeCell="BP89" sqref="BP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舟形町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5016</v>
      </c>
      <c r="AM8" s="45"/>
      <c r="AN8" s="45"/>
      <c r="AO8" s="45"/>
      <c r="AP8" s="45"/>
      <c r="AQ8" s="45"/>
      <c r="AR8" s="45"/>
      <c r="AS8" s="45"/>
      <c r="AT8" s="46">
        <f>データ!$S$6</f>
        <v>119.04</v>
      </c>
      <c r="AU8" s="47"/>
      <c r="AV8" s="47"/>
      <c r="AW8" s="47"/>
      <c r="AX8" s="47"/>
      <c r="AY8" s="47"/>
      <c r="AZ8" s="47"/>
      <c r="BA8" s="47"/>
      <c r="BB8" s="48">
        <f>データ!$T$6</f>
        <v>42.14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55.73</v>
      </c>
      <c r="J10" s="47"/>
      <c r="K10" s="47"/>
      <c r="L10" s="47"/>
      <c r="M10" s="47"/>
      <c r="N10" s="47"/>
      <c r="O10" s="81"/>
      <c r="P10" s="48">
        <f>データ!$P$6</f>
        <v>99.56</v>
      </c>
      <c r="Q10" s="48"/>
      <c r="R10" s="48"/>
      <c r="S10" s="48"/>
      <c r="T10" s="48"/>
      <c r="U10" s="48"/>
      <c r="V10" s="48"/>
      <c r="W10" s="45">
        <f>データ!$Q$6</f>
        <v>3850</v>
      </c>
      <c r="X10" s="45"/>
      <c r="Y10" s="45"/>
      <c r="Z10" s="45"/>
      <c r="AA10" s="45"/>
      <c r="AB10" s="45"/>
      <c r="AC10" s="45"/>
      <c r="AD10" s="2"/>
      <c r="AE10" s="2"/>
      <c r="AF10" s="2"/>
      <c r="AG10" s="2"/>
      <c r="AH10" s="2"/>
      <c r="AI10" s="2"/>
      <c r="AJ10" s="2"/>
      <c r="AK10" s="2"/>
      <c r="AL10" s="45">
        <f>データ!$U$6</f>
        <v>4976</v>
      </c>
      <c r="AM10" s="45"/>
      <c r="AN10" s="45"/>
      <c r="AO10" s="45"/>
      <c r="AP10" s="45"/>
      <c r="AQ10" s="45"/>
      <c r="AR10" s="45"/>
      <c r="AS10" s="45"/>
      <c r="AT10" s="46">
        <f>データ!$V$6</f>
        <v>15</v>
      </c>
      <c r="AU10" s="47"/>
      <c r="AV10" s="47"/>
      <c r="AW10" s="47"/>
      <c r="AX10" s="47"/>
      <c r="AY10" s="47"/>
      <c r="AZ10" s="47"/>
      <c r="BA10" s="47"/>
      <c r="BB10" s="48">
        <f>データ!$W$6</f>
        <v>331.73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ELC0zzyPKkFXwz51Q1BrBtjs0fKaqWzK6pAovy1Kdb0UJQbqiPsy98xe+WtxVt4yxF1ZFwTj0m9p/vobU41gQ==" saltValue="pKbFJ/EcPqJImc8eyVtv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63631</v>
      </c>
      <c r="D6" s="20">
        <f t="shared" si="3"/>
        <v>46</v>
      </c>
      <c r="E6" s="20">
        <f t="shared" si="3"/>
        <v>1</v>
      </c>
      <c r="F6" s="20">
        <f t="shared" si="3"/>
        <v>0</v>
      </c>
      <c r="G6" s="20">
        <f t="shared" si="3"/>
        <v>1</v>
      </c>
      <c r="H6" s="20" t="str">
        <f t="shared" si="3"/>
        <v>山形県　舟形町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55.73</v>
      </c>
      <c r="P6" s="21">
        <f t="shared" si="3"/>
        <v>99.56</v>
      </c>
      <c r="Q6" s="21">
        <f t="shared" si="3"/>
        <v>3850</v>
      </c>
      <c r="R6" s="21">
        <f t="shared" si="3"/>
        <v>5016</v>
      </c>
      <c r="S6" s="21">
        <f t="shared" si="3"/>
        <v>119.04</v>
      </c>
      <c r="T6" s="21">
        <f t="shared" si="3"/>
        <v>42.14</v>
      </c>
      <c r="U6" s="21">
        <f t="shared" si="3"/>
        <v>4976</v>
      </c>
      <c r="V6" s="21">
        <f t="shared" si="3"/>
        <v>15</v>
      </c>
      <c r="W6" s="21">
        <f t="shared" si="3"/>
        <v>331.73</v>
      </c>
      <c r="X6" s="22">
        <f>IF(X7="",NA(),X7)</f>
        <v>99.78</v>
      </c>
      <c r="Y6" s="22">
        <f t="shared" ref="Y6:AG6" si="4">IF(Y7="",NA(),Y7)</f>
        <v>84.83</v>
      </c>
      <c r="Z6" s="22">
        <f t="shared" si="4"/>
        <v>91.92</v>
      </c>
      <c r="AA6" s="22">
        <f t="shared" si="4"/>
        <v>98.43</v>
      </c>
      <c r="AB6" s="22">
        <f t="shared" si="4"/>
        <v>96.74</v>
      </c>
      <c r="AC6" s="22">
        <f t="shared" si="4"/>
        <v>104.47</v>
      </c>
      <c r="AD6" s="22">
        <f t="shared" si="4"/>
        <v>103.81</v>
      </c>
      <c r="AE6" s="22">
        <f t="shared" si="4"/>
        <v>104.35</v>
      </c>
      <c r="AF6" s="22">
        <f t="shared" si="4"/>
        <v>105.34</v>
      </c>
      <c r="AG6" s="22">
        <f t="shared" si="4"/>
        <v>108.19</v>
      </c>
      <c r="AH6" s="21" t="str">
        <f>IF(AH7="","",IF(AH7="-","【-】","【"&amp;SUBSTITUTE(TEXT(AH7,"#,##0.00"),"-","△")&amp;"】"))</f>
        <v>【111.39】</v>
      </c>
      <c r="AI6" s="22">
        <f>IF(AI7="",NA(),AI7)</f>
        <v>0.89</v>
      </c>
      <c r="AJ6" s="22">
        <f t="shared" ref="AJ6:AR6" si="5">IF(AJ7="",NA(),AJ7)</f>
        <v>36.36</v>
      </c>
      <c r="AK6" s="22">
        <f t="shared" si="5"/>
        <v>48.29</v>
      </c>
      <c r="AL6" s="22">
        <f t="shared" si="5"/>
        <v>50.67</v>
      </c>
      <c r="AM6" s="22">
        <f t="shared" si="5"/>
        <v>59.17</v>
      </c>
      <c r="AN6" s="22">
        <f t="shared" si="5"/>
        <v>16.399999999999999</v>
      </c>
      <c r="AO6" s="22">
        <f t="shared" si="5"/>
        <v>25.66</v>
      </c>
      <c r="AP6" s="22">
        <f t="shared" si="5"/>
        <v>21.69</v>
      </c>
      <c r="AQ6" s="22">
        <f t="shared" si="5"/>
        <v>24.04</v>
      </c>
      <c r="AR6" s="22">
        <f t="shared" si="5"/>
        <v>6.17</v>
      </c>
      <c r="AS6" s="21" t="str">
        <f>IF(AS7="","",IF(AS7="-","【-】","【"&amp;SUBSTITUTE(TEXT(AS7,"#,##0.00"),"-","△")&amp;"】"))</f>
        <v>【1.30】</v>
      </c>
      <c r="AT6" s="22">
        <f>IF(AT7="",NA(),AT7)</f>
        <v>103.01</v>
      </c>
      <c r="AU6" s="22">
        <f t="shared" ref="AU6:BC6" si="6">IF(AU7="",NA(),AU7)</f>
        <v>100.59</v>
      </c>
      <c r="AV6" s="22">
        <f t="shared" si="6"/>
        <v>94.27</v>
      </c>
      <c r="AW6" s="22">
        <f t="shared" si="6"/>
        <v>88.71</v>
      </c>
      <c r="AX6" s="22">
        <f t="shared" si="6"/>
        <v>80.17</v>
      </c>
      <c r="AY6" s="22">
        <f t="shared" si="6"/>
        <v>293.23</v>
      </c>
      <c r="AZ6" s="22">
        <f t="shared" si="6"/>
        <v>300.14</v>
      </c>
      <c r="BA6" s="22">
        <f t="shared" si="6"/>
        <v>301.04000000000002</v>
      </c>
      <c r="BB6" s="22">
        <f t="shared" si="6"/>
        <v>305.08</v>
      </c>
      <c r="BC6" s="22">
        <f t="shared" si="6"/>
        <v>367.4</v>
      </c>
      <c r="BD6" s="21" t="str">
        <f>IF(BD7="","",IF(BD7="-","【-】","【"&amp;SUBSTITUTE(TEXT(BD7,"#,##0.00"),"-","△")&amp;"】"))</f>
        <v>【261.51】</v>
      </c>
      <c r="BE6" s="22">
        <f>IF(BE7="",NA(),BE7)</f>
        <v>1296.44</v>
      </c>
      <c r="BF6" s="22">
        <f t="shared" ref="BF6:BN6" si="7">IF(BF7="",NA(),BF7)</f>
        <v>1240.9000000000001</v>
      </c>
      <c r="BG6" s="22">
        <f t="shared" si="7"/>
        <v>1189.07</v>
      </c>
      <c r="BH6" s="22">
        <f t="shared" si="7"/>
        <v>1082.17</v>
      </c>
      <c r="BI6" s="22">
        <f t="shared" si="7"/>
        <v>1073.6500000000001</v>
      </c>
      <c r="BJ6" s="22">
        <f t="shared" si="7"/>
        <v>542.29999999999995</v>
      </c>
      <c r="BK6" s="22">
        <f t="shared" si="7"/>
        <v>566.65</v>
      </c>
      <c r="BL6" s="22">
        <f t="shared" si="7"/>
        <v>551.62</v>
      </c>
      <c r="BM6" s="22">
        <f t="shared" si="7"/>
        <v>585.59</v>
      </c>
      <c r="BN6" s="22">
        <f t="shared" si="7"/>
        <v>564.99</v>
      </c>
      <c r="BO6" s="21" t="str">
        <f>IF(BO7="","",IF(BO7="-","【-】","【"&amp;SUBSTITUTE(TEXT(BO7,"#,##0.00"),"-","△")&amp;"】"))</f>
        <v>【265.16】</v>
      </c>
      <c r="BP6" s="22">
        <f>IF(BP7="",NA(),BP7)</f>
        <v>76.959999999999994</v>
      </c>
      <c r="BQ6" s="22">
        <f t="shared" ref="BQ6:BY6" si="8">IF(BQ7="",NA(),BQ7)</f>
        <v>67.39</v>
      </c>
      <c r="BR6" s="22">
        <f t="shared" si="8"/>
        <v>77.61</v>
      </c>
      <c r="BS6" s="22">
        <f t="shared" si="8"/>
        <v>87.5</v>
      </c>
      <c r="BT6" s="22">
        <f t="shared" si="8"/>
        <v>85.46</v>
      </c>
      <c r="BU6" s="22">
        <f t="shared" si="8"/>
        <v>87.51</v>
      </c>
      <c r="BV6" s="22">
        <f t="shared" si="8"/>
        <v>84.77</v>
      </c>
      <c r="BW6" s="22">
        <f t="shared" si="8"/>
        <v>87.11</v>
      </c>
      <c r="BX6" s="22">
        <f t="shared" si="8"/>
        <v>82.78</v>
      </c>
      <c r="BY6" s="22">
        <f t="shared" si="8"/>
        <v>80.56</v>
      </c>
      <c r="BZ6" s="21" t="str">
        <f>IF(BZ7="","",IF(BZ7="-","【-】","【"&amp;SUBSTITUTE(TEXT(BZ7,"#,##0.00"),"-","△")&amp;"】"))</f>
        <v>【102.35】</v>
      </c>
      <c r="CA6" s="22">
        <f>IF(CA7="",NA(),CA7)</f>
        <v>246.37</v>
      </c>
      <c r="CB6" s="22">
        <f t="shared" ref="CB6:CJ6" si="9">IF(CB7="",NA(),CB7)</f>
        <v>281.57</v>
      </c>
      <c r="CC6" s="22">
        <f t="shared" si="9"/>
        <v>244.66</v>
      </c>
      <c r="CD6" s="22">
        <f t="shared" si="9"/>
        <v>217.79</v>
      </c>
      <c r="CE6" s="22">
        <f t="shared" si="9"/>
        <v>223.09</v>
      </c>
      <c r="CF6" s="22">
        <f t="shared" si="9"/>
        <v>218.42</v>
      </c>
      <c r="CG6" s="22">
        <f t="shared" si="9"/>
        <v>227.27</v>
      </c>
      <c r="CH6" s="22">
        <f t="shared" si="9"/>
        <v>223.98</v>
      </c>
      <c r="CI6" s="22">
        <f t="shared" si="9"/>
        <v>225.09</v>
      </c>
      <c r="CJ6" s="22">
        <f t="shared" si="9"/>
        <v>260.87</v>
      </c>
      <c r="CK6" s="21" t="str">
        <f>IF(CK7="","",IF(CK7="-","【-】","【"&amp;SUBSTITUTE(TEXT(CK7,"#,##0.00"),"-","△")&amp;"】"))</f>
        <v>【167.74】</v>
      </c>
      <c r="CL6" s="22">
        <f>IF(CL7="",NA(),CL7)</f>
        <v>71.540000000000006</v>
      </c>
      <c r="CM6" s="22">
        <f t="shared" ref="CM6:CU6" si="10">IF(CM7="",NA(),CM7)</f>
        <v>68.959999999999994</v>
      </c>
      <c r="CN6" s="22">
        <f t="shared" si="10"/>
        <v>70.13</v>
      </c>
      <c r="CO6" s="22">
        <f t="shared" si="10"/>
        <v>80.61</v>
      </c>
      <c r="CP6" s="22">
        <f t="shared" si="10"/>
        <v>74.39</v>
      </c>
      <c r="CQ6" s="22">
        <f t="shared" si="10"/>
        <v>50.24</v>
      </c>
      <c r="CR6" s="22">
        <f t="shared" si="10"/>
        <v>50.29</v>
      </c>
      <c r="CS6" s="22">
        <f t="shared" si="10"/>
        <v>49.64</v>
      </c>
      <c r="CT6" s="22">
        <f t="shared" si="10"/>
        <v>49.38</v>
      </c>
      <c r="CU6" s="22">
        <f t="shared" si="10"/>
        <v>40.19</v>
      </c>
      <c r="CV6" s="21" t="str">
        <f>IF(CV7="","",IF(CV7="-","【-】","【"&amp;SUBSTITUTE(TEXT(CV7,"#,##0.00"),"-","△")&amp;"】"))</f>
        <v>【60.29】</v>
      </c>
      <c r="CW6" s="22">
        <f>IF(CW7="",NA(),CW7)</f>
        <v>85.24</v>
      </c>
      <c r="CX6" s="22">
        <f t="shared" ref="CX6:DF6" si="11">IF(CX7="",NA(),CX7)</f>
        <v>87.66</v>
      </c>
      <c r="CY6" s="22">
        <f t="shared" si="11"/>
        <v>84.56</v>
      </c>
      <c r="CZ6" s="22">
        <f t="shared" si="11"/>
        <v>74.790000000000006</v>
      </c>
      <c r="DA6" s="22">
        <f t="shared" si="11"/>
        <v>77.17</v>
      </c>
      <c r="DB6" s="22">
        <f t="shared" si="11"/>
        <v>78.650000000000006</v>
      </c>
      <c r="DC6" s="22">
        <f t="shared" si="11"/>
        <v>77.73</v>
      </c>
      <c r="DD6" s="22">
        <f t="shared" si="11"/>
        <v>78.09</v>
      </c>
      <c r="DE6" s="22">
        <f t="shared" si="11"/>
        <v>78.010000000000005</v>
      </c>
      <c r="DF6" s="22">
        <f t="shared" si="11"/>
        <v>71.52</v>
      </c>
      <c r="DG6" s="21" t="str">
        <f>IF(DG7="","",IF(DG7="-","【-】","【"&amp;SUBSTITUTE(TEXT(DG7,"#,##0.00"),"-","△")&amp;"】"))</f>
        <v>【90.12】</v>
      </c>
      <c r="DH6" s="22">
        <f>IF(DH7="",NA(),DH7)</f>
        <v>48.13</v>
      </c>
      <c r="DI6" s="22">
        <f t="shared" ref="DI6:DQ6" si="12">IF(DI7="",NA(),DI7)</f>
        <v>50.82</v>
      </c>
      <c r="DJ6" s="22">
        <f t="shared" si="12"/>
        <v>53.11</v>
      </c>
      <c r="DK6" s="22">
        <f t="shared" si="12"/>
        <v>55.31</v>
      </c>
      <c r="DL6" s="22">
        <f t="shared" si="12"/>
        <v>57.12</v>
      </c>
      <c r="DM6" s="22">
        <f t="shared" si="12"/>
        <v>45.14</v>
      </c>
      <c r="DN6" s="22">
        <f t="shared" si="12"/>
        <v>45.85</v>
      </c>
      <c r="DO6" s="22">
        <f t="shared" si="12"/>
        <v>47.31</v>
      </c>
      <c r="DP6" s="22">
        <f t="shared" si="12"/>
        <v>47.5</v>
      </c>
      <c r="DQ6" s="22">
        <f t="shared" si="12"/>
        <v>53.4</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21.86</v>
      </c>
      <c r="EC6" s="21" t="str">
        <f>IF(EC7="","",IF(EC7="-","【-】","【"&amp;SUBSTITUTE(TEXT(EC7,"#,##0.00"),"-","△")&amp;"】"))</f>
        <v>【22.30】</v>
      </c>
      <c r="ED6" s="22">
        <f>IF(ED7="",NA(),ED7)</f>
        <v>2.46</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0.51</v>
      </c>
      <c r="EN6" s="21" t="str">
        <f>IF(EN7="","",IF(EN7="-","【-】","【"&amp;SUBSTITUTE(TEXT(EN7,"#,##0.00"),"-","△")&amp;"】"))</f>
        <v>【0.66】</v>
      </c>
    </row>
    <row r="7" spans="1:144" s="23" customFormat="1" x14ac:dyDescent="0.15">
      <c r="A7" s="15"/>
      <c r="B7" s="24">
        <v>2021</v>
      </c>
      <c r="C7" s="24">
        <v>63631</v>
      </c>
      <c r="D7" s="24">
        <v>46</v>
      </c>
      <c r="E7" s="24">
        <v>1</v>
      </c>
      <c r="F7" s="24">
        <v>0</v>
      </c>
      <c r="G7" s="24">
        <v>1</v>
      </c>
      <c r="H7" s="24" t="s">
        <v>93</v>
      </c>
      <c r="I7" s="24" t="s">
        <v>94</v>
      </c>
      <c r="J7" s="24" t="s">
        <v>95</v>
      </c>
      <c r="K7" s="24" t="s">
        <v>96</v>
      </c>
      <c r="L7" s="24" t="s">
        <v>97</v>
      </c>
      <c r="M7" s="24" t="s">
        <v>98</v>
      </c>
      <c r="N7" s="25" t="s">
        <v>99</v>
      </c>
      <c r="O7" s="25">
        <v>55.73</v>
      </c>
      <c r="P7" s="25">
        <v>99.56</v>
      </c>
      <c r="Q7" s="25">
        <v>3850</v>
      </c>
      <c r="R7" s="25">
        <v>5016</v>
      </c>
      <c r="S7" s="25">
        <v>119.04</v>
      </c>
      <c r="T7" s="25">
        <v>42.14</v>
      </c>
      <c r="U7" s="25">
        <v>4976</v>
      </c>
      <c r="V7" s="25">
        <v>15</v>
      </c>
      <c r="W7" s="25">
        <v>331.73</v>
      </c>
      <c r="X7" s="25">
        <v>99.78</v>
      </c>
      <c r="Y7" s="25">
        <v>84.83</v>
      </c>
      <c r="Z7" s="25">
        <v>91.92</v>
      </c>
      <c r="AA7" s="25">
        <v>98.43</v>
      </c>
      <c r="AB7" s="25">
        <v>96.74</v>
      </c>
      <c r="AC7" s="25">
        <v>104.47</v>
      </c>
      <c r="AD7" s="25">
        <v>103.81</v>
      </c>
      <c r="AE7" s="25">
        <v>104.35</v>
      </c>
      <c r="AF7" s="25">
        <v>105.34</v>
      </c>
      <c r="AG7" s="25">
        <v>108.19</v>
      </c>
      <c r="AH7" s="25">
        <v>111.39</v>
      </c>
      <c r="AI7" s="25">
        <v>0.89</v>
      </c>
      <c r="AJ7" s="25">
        <v>36.36</v>
      </c>
      <c r="AK7" s="25">
        <v>48.29</v>
      </c>
      <c r="AL7" s="25">
        <v>50.67</v>
      </c>
      <c r="AM7" s="25">
        <v>59.17</v>
      </c>
      <c r="AN7" s="25">
        <v>16.399999999999999</v>
      </c>
      <c r="AO7" s="25">
        <v>25.66</v>
      </c>
      <c r="AP7" s="25">
        <v>21.69</v>
      </c>
      <c r="AQ7" s="25">
        <v>24.04</v>
      </c>
      <c r="AR7" s="25">
        <v>6.17</v>
      </c>
      <c r="AS7" s="25">
        <v>1.3</v>
      </c>
      <c r="AT7" s="25">
        <v>103.01</v>
      </c>
      <c r="AU7" s="25">
        <v>100.59</v>
      </c>
      <c r="AV7" s="25">
        <v>94.27</v>
      </c>
      <c r="AW7" s="25">
        <v>88.71</v>
      </c>
      <c r="AX7" s="25">
        <v>80.17</v>
      </c>
      <c r="AY7" s="25">
        <v>293.23</v>
      </c>
      <c r="AZ7" s="25">
        <v>300.14</v>
      </c>
      <c r="BA7" s="25">
        <v>301.04000000000002</v>
      </c>
      <c r="BB7" s="25">
        <v>305.08</v>
      </c>
      <c r="BC7" s="25">
        <v>367.4</v>
      </c>
      <c r="BD7" s="25">
        <v>261.51</v>
      </c>
      <c r="BE7" s="25">
        <v>1296.44</v>
      </c>
      <c r="BF7" s="25">
        <v>1240.9000000000001</v>
      </c>
      <c r="BG7" s="25">
        <v>1189.07</v>
      </c>
      <c r="BH7" s="25">
        <v>1082.17</v>
      </c>
      <c r="BI7" s="25">
        <v>1073.6500000000001</v>
      </c>
      <c r="BJ7" s="25">
        <v>542.29999999999995</v>
      </c>
      <c r="BK7" s="25">
        <v>566.65</v>
      </c>
      <c r="BL7" s="25">
        <v>551.62</v>
      </c>
      <c r="BM7" s="25">
        <v>585.59</v>
      </c>
      <c r="BN7" s="25">
        <v>564.99</v>
      </c>
      <c r="BO7" s="25">
        <v>265.16000000000003</v>
      </c>
      <c r="BP7" s="25">
        <v>76.959999999999994</v>
      </c>
      <c r="BQ7" s="25">
        <v>67.39</v>
      </c>
      <c r="BR7" s="25">
        <v>77.61</v>
      </c>
      <c r="BS7" s="25">
        <v>87.5</v>
      </c>
      <c r="BT7" s="25">
        <v>85.46</v>
      </c>
      <c r="BU7" s="25">
        <v>87.51</v>
      </c>
      <c r="BV7" s="25">
        <v>84.77</v>
      </c>
      <c r="BW7" s="25">
        <v>87.11</v>
      </c>
      <c r="BX7" s="25">
        <v>82.78</v>
      </c>
      <c r="BY7" s="25">
        <v>80.56</v>
      </c>
      <c r="BZ7" s="25">
        <v>102.35</v>
      </c>
      <c r="CA7" s="25">
        <v>246.37</v>
      </c>
      <c r="CB7" s="25">
        <v>281.57</v>
      </c>
      <c r="CC7" s="25">
        <v>244.66</v>
      </c>
      <c r="CD7" s="25">
        <v>217.79</v>
      </c>
      <c r="CE7" s="25">
        <v>223.09</v>
      </c>
      <c r="CF7" s="25">
        <v>218.42</v>
      </c>
      <c r="CG7" s="25">
        <v>227.27</v>
      </c>
      <c r="CH7" s="25">
        <v>223.98</v>
      </c>
      <c r="CI7" s="25">
        <v>225.09</v>
      </c>
      <c r="CJ7" s="25">
        <v>260.87</v>
      </c>
      <c r="CK7" s="25">
        <v>167.74</v>
      </c>
      <c r="CL7" s="25">
        <v>71.540000000000006</v>
      </c>
      <c r="CM7" s="25">
        <v>68.959999999999994</v>
      </c>
      <c r="CN7" s="25">
        <v>70.13</v>
      </c>
      <c r="CO7" s="25">
        <v>80.61</v>
      </c>
      <c r="CP7" s="25">
        <v>74.39</v>
      </c>
      <c r="CQ7" s="25">
        <v>50.24</v>
      </c>
      <c r="CR7" s="25">
        <v>50.29</v>
      </c>
      <c r="CS7" s="25">
        <v>49.64</v>
      </c>
      <c r="CT7" s="25">
        <v>49.38</v>
      </c>
      <c r="CU7" s="25">
        <v>40.19</v>
      </c>
      <c r="CV7" s="25">
        <v>60.29</v>
      </c>
      <c r="CW7" s="25">
        <v>85.24</v>
      </c>
      <c r="CX7" s="25">
        <v>87.66</v>
      </c>
      <c r="CY7" s="25">
        <v>84.56</v>
      </c>
      <c r="CZ7" s="25">
        <v>74.790000000000006</v>
      </c>
      <c r="DA7" s="25">
        <v>77.17</v>
      </c>
      <c r="DB7" s="25">
        <v>78.650000000000006</v>
      </c>
      <c r="DC7" s="25">
        <v>77.73</v>
      </c>
      <c r="DD7" s="25">
        <v>78.09</v>
      </c>
      <c r="DE7" s="25">
        <v>78.010000000000005</v>
      </c>
      <c r="DF7" s="25">
        <v>71.52</v>
      </c>
      <c r="DG7" s="25">
        <v>90.12</v>
      </c>
      <c r="DH7" s="25">
        <v>48.13</v>
      </c>
      <c r="DI7" s="25">
        <v>50.82</v>
      </c>
      <c r="DJ7" s="25">
        <v>53.11</v>
      </c>
      <c r="DK7" s="25">
        <v>55.31</v>
      </c>
      <c r="DL7" s="25">
        <v>57.12</v>
      </c>
      <c r="DM7" s="25">
        <v>45.14</v>
      </c>
      <c r="DN7" s="25">
        <v>45.85</v>
      </c>
      <c r="DO7" s="25">
        <v>47.31</v>
      </c>
      <c r="DP7" s="25">
        <v>47.5</v>
      </c>
      <c r="DQ7" s="25">
        <v>53.4</v>
      </c>
      <c r="DR7" s="25">
        <v>50.88</v>
      </c>
      <c r="DS7" s="25">
        <v>0</v>
      </c>
      <c r="DT7" s="25">
        <v>0</v>
      </c>
      <c r="DU7" s="25">
        <v>0</v>
      </c>
      <c r="DV7" s="25">
        <v>0</v>
      </c>
      <c r="DW7" s="25">
        <v>0</v>
      </c>
      <c r="DX7" s="25">
        <v>13.58</v>
      </c>
      <c r="DY7" s="25">
        <v>14.13</v>
      </c>
      <c r="DZ7" s="25">
        <v>16.77</v>
      </c>
      <c r="EA7" s="25">
        <v>17.399999999999999</v>
      </c>
      <c r="EB7" s="25">
        <v>21.86</v>
      </c>
      <c r="EC7" s="25">
        <v>22.3</v>
      </c>
      <c r="ED7" s="25">
        <v>2.46</v>
      </c>
      <c r="EE7" s="25">
        <v>0</v>
      </c>
      <c r="EF7" s="25">
        <v>0</v>
      </c>
      <c r="EG7" s="25">
        <v>0</v>
      </c>
      <c r="EH7" s="25">
        <v>0</v>
      </c>
      <c r="EI7" s="25">
        <v>0.44</v>
      </c>
      <c r="EJ7" s="25">
        <v>0.52</v>
      </c>
      <c r="EK7" s="25">
        <v>0.47</v>
      </c>
      <c r="EL7" s="25">
        <v>0.4</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正人</cp:lastModifiedBy>
  <cp:lastPrinted>2023-01-19T06:10:49Z</cp:lastPrinted>
  <dcterms:created xsi:type="dcterms:W3CDTF">2022-12-01T00:53:48Z</dcterms:created>
  <dcterms:modified xsi:type="dcterms:W3CDTF">2023-01-19T06:27:28Z</dcterms:modified>
  <cp:category/>
</cp:coreProperties>
</file>