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3174\Desktop\【経営比較分析表】2021_063649_46_060\"/>
    </mc:Choice>
  </mc:AlternateContent>
  <xr:revisionPtr revIDLastSave="0" documentId="13_ncr:1_{49E871F8-049B-4399-9862-5DBA07473267}" xr6:coauthVersionLast="36" xr6:coauthVersionMax="36" xr10:uidLastSave="{00000000-0000-0000-0000-000000000000}"/>
  <workbookProtection workbookAlgorithmName="SHA-512" workbookHashValue="qMu3o1kc65KBI7bx6myjSLKBzSsFf6L50A3V4Yxxvy38mcb6N1XX39LBdvcueWvakwjUGpiNPRoVDSBaremnEw==" workbookSaltValue="dS7FD8g/Acuv7GNphaMMyQ==" workbookSpinCount="100000" lockStructure="1"/>
  <bookViews>
    <workbookView xWindow="0" yWindow="0" windowWidth="16080" windowHeight="122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MH79" i="4" s="1"/>
  <c r="ER7" i="5"/>
  <c r="LO79" i="4" s="1"/>
  <c r="EQ7" i="5"/>
  <c r="EP7" i="5"/>
  <c r="EO7" i="5"/>
  <c r="JJ79" i="4" s="1"/>
  <c r="EM7" i="5"/>
  <c r="EL7" i="5"/>
  <c r="EK7" i="5"/>
  <c r="EJ7" i="5"/>
  <c r="EI7" i="5"/>
  <c r="EH7" i="5"/>
  <c r="EG7" i="5"/>
  <c r="EF7" i="5"/>
  <c r="GA79" i="4" s="1"/>
  <c r="EE7" i="5"/>
  <c r="FH79" i="4" s="1"/>
  <c r="ED7" i="5"/>
  <c r="EB7" i="5"/>
  <c r="CS80" i="4" s="1"/>
  <c r="EA7" i="5"/>
  <c r="BZ80" i="4" s="1"/>
  <c r="DZ7" i="5"/>
  <c r="DY7" i="5"/>
  <c r="DX7" i="5"/>
  <c r="DW7" i="5"/>
  <c r="DV7" i="5"/>
  <c r="DU7" i="5"/>
  <c r="DT7" i="5"/>
  <c r="DS7" i="5"/>
  <c r="DQ7" i="5"/>
  <c r="DP7" i="5"/>
  <c r="DO7" i="5"/>
  <c r="DN7" i="5"/>
  <c r="DM7" i="5"/>
  <c r="DL7" i="5"/>
  <c r="DK7" i="5"/>
  <c r="DJ7" i="5"/>
  <c r="DI7" i="5"/>
  <c r="DH7" i="5"/>
  <c r="DF7" i="5"/>
  <c r="DE7" i="5"/>
  <c r="IK56" i="4" s="1"/>
  <c r="DD7" i="5"/>
  <c r="HV56" i="4" s="1"/>
  <c r="DC7" i="5"/>
  <c r="DB7" i="5"/>
  <c r="GR56" i="4" s="1"/>
  <c r="DA7" i="5"/>
  <c r="IZ55" i="4" s="1"/>
  <c r="CZ7" i="5"/>
  <c r="CY7" i="5"/>
  <c r="CX7" i="5"/>
  <c r="CW7" i="5"/>
  <c r="CU7" i="5"/>
  <c r="CT7" i="5"/>
  <c r="CS7" i="5"/>
  <c r="CR7" i="5"/>
  <c r="DS56" i="4" s="1"/>
  <c r="CQ7" i="5"/>
  <c r="CP7" i="5"/>
  <c r="CO7" i="5"/>
  <c r="EW55" i="4" s="1"/>
  <c r="CN7" i="5"/>
  <c r="EH55" i="4" s="1"/>
  <c r="CM7" i="5"/>
  <c r="CL7" i="5"/>
  <c r="CJ7" i="5"/>
  <c r="CI7" i="5"/>
  <c r="CH7" i="5"/>
  <c r="CG7" i="5"/>
  <c r="CF7" i="5"/>
  <c r="CE7" i="5"/>
  <c r="CD7" i="5"/>
  <c r="CC7" i="5"/>
  <c r="CB7" i="5"/>
  <c r="CA7" i="5"/>
  <c r="BY7" i="5"/>
  <c r="BX7" i="5"/>
  <c r="BW7" i="5"/>
  <c r="BV7" i="5"/>
  <c r="BU7" i="5"/>
  <c r="BT7" i="5"/>
  <c r="BS7" i="5"/>
  <c r="BR7" i="5"/>
  <c r="BQ7" i="5"/>
  <c r="BP7" i="5"/>
  <c r="BN7" i="5"/>
  <c r="IZ34" i="4" s="1"/>
  <c r="BM7" i="5"/>
  <c r="IK34" i="4" s="1"/>
  <c r="BL7" i="5"/>
  <c r="BK7" i="5"/>
  <c r="BJ7" i="5"/>
  <c r="BI7" i="5"/>
  <c r="BH7" i="5"/>
  <c r="BG7" i="5"/>
  <c r="BF7" i="5"/>
  <c r="BE7" i="5"/>
  <c r="GR33" i="4" s="1"/>
  <c r="BC7" i="5"/>
  <c r="BB7" i="5"/>
  <c r="BA7" i="5"/>
  <c r="EH34" i="4" s="1"/>
  <c r="AZ7" i="5"/>
  <c r="DS34" i="4" s="1"/>
  <c r="AY7" i="5"/>
  <c r="AX7" i="5"/>
  <c r="AW7" i="5"/>
  <c r="AV7" i="5"/>
  <c r="AU7" i="5"/>
  <c r="AT7" i="5"/>
  <c r="AR7" i="5"/>
  <c r="AQ7" i="5"/>
  <c r="BI34" i="4" s="1"/>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FZ12" i="4" s="1"/>
  <c r="X6" i="5"/>
  <c r="W6" i="5"/>
  <c r="CN12" i="4" s="1"/>
  <c r="V6" i="5"/>
  <c r="AU12" i="4" s="1"/>
  <c r="U6" i="5"/>
  <c r="T6" i="5"/>
  <c r="S6" i="5"/>
  <c r="R6" i="5"/>
  <c r="Q6" i="5"/>
  <c r="P6" i="5"/>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H90" i="4"/>
  <c r="G90" i="4"/>
  <c r="F90" i="4"/>
  <c r="E90" i="4"/>
  <c r="C90" i="4"/>
  <c r="B90" i="4"/>
  <c r="MH80" i="4"/>
  <c r="LO80" i="4"/>
  <c r="KV80" i="4"/>
  <c r="KC80" i="4"/>
  <c r="JJ80" i="4"/>
  <c r="HM80" i="4"/>
  <c r="GT80" i="4"/>
  <c r="GA80" i="4"/>
  <c r="FH80" i="4"/>
  <c r="EO80" i="4"/>
  <c r="BG80" i="4"/>
  <c r="AN80" i="4"/>
  <c r="U80" i="4"/>
  <c r="KV79" i="4"/>
  <c r="KC79" i="4"/>
  <c r="HM79" i="4"/>
  <c r="GT79" i="4"/>
  <c r="EO79" i="4"/>
  <c r="CS79" i="4"/>
  <c r="BZ79" i="4"/>
  <c r="BG79" i="4"/>
  <c r="AN79" i="4"/>
  <c r="U79" i="4"/>
  <c r="MN56" i="4"/>
  <c r="LY56" i="4"/>
  <c r="LJ56" i="4"/>
  <c r="KU56" i="4"/>
  <c r="KF56" i="4"/>
  <c r="IZ56" i="4"/>
  <c r="HG56" i="4"/>
  <c r="FL56" i="4"/>
  <c r="EW56" i="4"/>
  <c r="EH56" i="4"/>
  <c r="DD56" i="4"/>
  <c r="BX56" i="4"/>
  <c r="BI56" i="4"/>
  <c r="AT56" i="4"/>
  <c r="AE56" i="4"/>
  <c r="P56" i="4"/>
  <c r="MN55" i="4"/>
  <c r="LY55" i="4"/>
  <c r="LJ55" i="4"/>
  <c r="KU55" i="4"/>
  <c r="KF55" i="4"/>
  <c r="IK55" i="4"/>
  <c r="HV55" i="4"/>
  <c r="HG55" i="4"/>
  <c r="GR55" i="4"/>
  <c r="FL55" i="4"/>
  <c r="DS55" i="4"/>
  <c r="DD55" i="4"/>
  <c r="BX55" i="4"/>
  <c r="BI55" i="4"/>
  <c r="AT55" i="4"/>
  <c r="AE55" i="4"/>
  <c r="P55" i="4"/>
  <c r="MN34" i="4"/>
  <c r="LY34" i="4"/>
  <c r="LJ34" i="4"/>
  <c r="KU34" i="4"/>
  <c r="KF34" i="4"/>
  <c r="HV34" i="4"/>
  <c r="HG34" i="4"/>
  <c r="GR34" i="4"/>
  <c r="FL34" i="4"/>
  <c r="EW34" i="4"/>
  <c r="DD34" i="4"/>
  <c r="BX34" i="4"/>
  <c r="AE34" i="4"/>
  <c r="P34" i="4"/>
  <c r="MN33" i="4"/>
  <c r="LY33" i="4"/>
  <c r="LJ33" i="4"/>
  <c r="KU33" i="4"/>
  <c r="KF33" i="4"/>
  <c r="IZ33" i="4"/>
  <c r="IK33" i="4"/>
  <c r="HV33" i="4"/>
  <c r="HG33" i="4"/>
  <c r="FL33" i="4"/>
  <c r="EW33" i="4"/>
  <c r="EH33" i="4"/>
  <c r="DS33" i="4"/>
  <c r="DD33" i="4"/>
  <c r="BX33" i="4"/>
  <c r="BI33" i="4"/>
  <c r="AT33" i="4"/>
  <c r="AE33" i="4"/>
  <c r="P33" i="4"/>
  <c r="JW12" i="4"/>
  <c r="ID12" i="4"/>
  <c r="EG12" i="4"/>
  <c r="B12" i="4"/>
  <c r="LP10" i="4"/>
  <c r="JW10" i="4"/>
  <c r="ID10" i="4"/>
  <c r="FZ10" i="4"/>
  <c r="EG10" i="4"/>
  <c r="CN10" i="4"/>
  <c r="AU10" i="4"/>
  <c r="B10" i="4"/>
  <c r="LP8" i="4"/>
  <c r="JW8" i="4"/>
  <c r="ID8" i="4"/>
  <c r="FZ8" i="4"/>
  <c r="AU8" i="4"/>
  <c r="MH78" i="4" l="1"/>
  <c r="HM78" i="4"/>
  <c r="BX54" i="4"/>
  <c r="BX32" i="4"/>
  <c r="CS78" i="4"/>
  <c r="MN54" i="4"/>
  <c r="MN32" i="4"/>
  <c r="IZ54" i="4"/>
  <c r="IZ32" i="4"/>
  <c r="FL54" i="4"/>
  <c r="FL32" i="4"/>
  <c r="C11" i="5"/>
  <c r="D11" i="5"/>
  <c r="E11" i="5"/>
  <c r="B11" i="5"/>
  <c r="FH78" i="4" l="1"/>
  <c r="DS54" i="4"/>
  <c r="DS32" i="4"/>
  <c r="AN78" i="4"/>
  <c r="KU32" i="4"/>
  <c r="KC78" i="4"/>
  <c r="HG54" i="4"/>
  <c r="HG32" i="4"/>
  <c r="AE54" i="4"/>
  <c r="AE32" i="4"/>
  <c r="KU54" i="4"/>
  <c r="JJ78" i="4"/>
  <c r="GR54" i="4"/>
  <c r="DD54" i="4"/>
  <c r="DD32" i="4"/>
  <c r="U78" i="4"/>
  <c r="KF54" i="4"/>
  <c r="KF32" i="4"/>
  <c r="GR32" i="4"/>
  <c r="EO78" i="4"/>
  <c r="P54" i="4"/>
  <c r="P32" i="4"/>
  <c r="LY54" i="4"/>
  <c r="LY32" i="4"/>
  <c r="IK54" i="4"/>
  <c r="EW54" i="4"/>
  <c r="GT78" i="4"/>
  <c r="BZ78" i="4"/>
  <c r="BI54" i="4"/>
  <c r="BI32" i="4"/>
  <c r="LO78" i="4"/>
  <c r="IK32" i="4"/>
  <c r="EW32" i="4"/>
  <c r="BG78" i="4"/>
  <c r="LJ54" i="4"/>
  <c r="LJ32" i="4"/>
  <c r="HV54" i="4"/>
  <c r="HV32" i="4"/>
  <c r="KV78" i="4"/>
  <c r="GA78" i="4"/>
  <c r="EH54" i="4"/>
  <c r="EH32" i="4"/>
  <c r="AT54" i="4"/>
  <c r="AT32"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<sst xmlns="http://schemas.openxmlformats.org/spreadsheetml/2006/main" count="327" uniqueCount="187">
  <si>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</si>
  <si>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</si>
  <si>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</si>
  <si>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</si>
  <si>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</si>
  <si>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</si>
  <si>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</si>
  <si>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</si>
  <si>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</si>
  <si>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</si>
  <si>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</si>
  <si>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</si>
  <si>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</si>
  <si>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</si>
  <si>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</si>
  <si>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</si>
  <si>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</si>
  <si>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</si>
  <si>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</si>
  <si>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</si>
  <si>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</si>
  <si>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</si>
  <si>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</si>
  <si>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</si>
  <si>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</si>
  <si>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</si>
  <si>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</si>
  <si>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</si>
  <si>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</si>
  <si>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</si>
  <si>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</si>
  <si>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</si>
  <si>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</si>
  <si>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</si>
  <si>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</si>
  <si>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</si>
  <si>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</si>
  <si>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</si>
  <si>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</si>
  <si>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</si>
  <si>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</si>
  <si>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</si>
  <si>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</si>
  <si>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</si>
  <si>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</si>
  <si>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</si>
  <si>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</si>
  <si>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</si>
  <si>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</si>
  <si>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</si>
  <si>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</si>
  <si>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</si>
  <si>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</si>
  <si>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</si>
  <si>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</si>
  <si>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</si>
  <si>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</si>
  <si>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</si>
  <si>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</si>
  <si>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</si>
  <si>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</si>
  <si>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</si>
  <si>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</si>
  <si>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</si>
  <si>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</si>
  <si>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</si>
  <si>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</si>
  <si>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</si>
  <si>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</si>
  <si>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</si>
  <si>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</si>
  <si>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</si>
  <si>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</si>
  <si>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</si>
  <si>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</si>
  <si>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</si>
  <si>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</si>
  <si>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</si>
  <si>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</si>
  <si>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</si>
  <si>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</si>
  <si>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</si>
  <si>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</si>
  <si>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</si>
  <si>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</si>
  <si>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</si>
  <si>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</si>
  <si>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</si>
  <si>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</si>
  <si>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</si>
  <si>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</si>
  <si>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</si>
  <si>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</si>
  <si>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</si>
  <si>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</si>
  <si>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</si>
  <si>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</si>
  <si>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</si>
  <si>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</si>
  <si>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</si>
  <si>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</si>
  <si>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</si>
  <si>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</si>
  <si>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</si>
  <si>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</si>
  <si>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</si>
  <si>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</si>
  <si>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</si>
  <si>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</si>
  <si>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</si>
  <si>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</si>
  <si>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</si>
  <si>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</si>
  <si>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</si>
  <si>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</si>
  <si>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</si>
  <si>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</si>
  <si>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</si>
  <si>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</si>
  <si>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</si>
  <si>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</si>
  <si>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</si>
  <si>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</si>
  <si>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</si>
  <si>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</si>
  <si>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</si>
  <si>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</si>
  <si>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</si>
  <si>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</si>
  <si>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</si>
  <si>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</si>
  <si>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</si>
  <si>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</si>
  <si>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</si>
  <si>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</si>
  <si>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</si>
  <si>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</si>
  <si>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</si>
  <si>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</si>
  <si>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</si>
  <si>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</si>
  <si>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</si>
  <si>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</si>
  <si>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</si>
  <si>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</si>
  <si>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</si>
  <si>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</si>
  <si>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</si>
  <si>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</si>
  <si>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</si>
  <si>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</si>
  <si>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</si>
  <si>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</si>
  <si>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</si>
  <si>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</si>
  <si>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</si>
  <si>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</si>
  <si>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</si>
  <si>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</si>
  <si>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</si>
  <si>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</si>
  <si>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</si>
  <si>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</si>
  <si>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</si>
  <si>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</si>
  <si>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山形県</t>
  </si>
  <si>
    <t>真室川町</t>
  </si>
  <si>
    <t>町立真室川病院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</si>
  <si>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</si>
  <si>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</si>
  <si>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</si>
  <si>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</si>
  <si>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</si>
  <si>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</si>
  <si>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</si>
  <si>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</si>
  <si>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</si>
  <si>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</si>
  <si>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</si>
  <si>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</si>
  <si>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</si>
  <si>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</si>
  <si>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</si>
  <si>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に引き続き、令和３年も新型コロナウイルスの影響による不安定な経営状況にあった。収入においては、疑い患者受入れによる病床確保補助、コロナワクチン接種による臨時的な収入増、一方で、年々増加傾向にある給与費や経費、特に委託料等の経常的な支出の増が見受けられ、今後、安定した経営を行っていくため、現在の新・病院改革プランの総括から新たな経営強化プランへと課題をつないでいく必要がある。不採算経営分に充てるための一般会計からの繰入れも近年、増加傾向にあり、必要最小限の繰入れを目指し、病院職員ひとりひとりが現状を把握し、経営に対する高い意識をもちながら、地域の医療を確保していかなければならない。</t>
    <rPh sb="1" eb="3">
      <t>レイワ</t>
    </rPh>
    <rPh sb="4" eb="6">
      <t>ネンド</t>
    </rPh>
    <rPh sb="7" eb="8">
      <t>ヒ</t>
    </rPh>
    <rPh sb="9" eb="10">
      <t>ツヅ</t>
    </rPh>
    <rPh sb="12" eb="14">
      <t>レイワ</t>
    </rPh>
    <rPh sb="15" eb="16">
      <t>ネン</t>
    </rPh>
    <rPh sb="17" eb="19">
      <t>シンガタ</t>
    </rPh>
    <rPh sb="27" eb="29">
      <t>エイキョウ</t>
    </rPh>
    <rPh sb="32" eb="35">
      <t>フアンテイ</t>
    </rPh>
    <rPh sb="36" eb="38">
      <t>ケイエイ</t>
    </rPh>
    <rPh sb="38" eb="40">
      <t>ジョウキョウ</t>
    </rPh>
    <rPh sb="45" eb="47">
      <t>シュウニュウ</t>
    </rPh>
    <rPh sb="53" eb="54">
      <t>ウタガ</t>
    </rPh>
    <rPh sb="55" eb="57">
      <t>カンジャ</t>
    </rPh>
    <rPh sb="57" eb="59">
      <t>ウケイ</t>
    </rPh>
    <rPh sb="63" eb="65">
      <t>ビョウショウ</t>
    </rPh>
    <rPh sb="65" eb="67">
      <t>カクホ</t>
    </rPh>
    <rPh sb="67" eb="69">
      <t>ホジョ</t>
    </rPh>
    <rPh sb="77" eb="79">
      <t>セッシュ</t>
    </rPh>
    <rPh sb="82" eb="85">
      <t>リンジテキ</t>
    </rPh>
    <rPh sb="86" eb="88">
      <t>シュウニュウ</t>
    </rPh>
    <rPh sb="88" eb="89">
      <t>ゾウ</t>
    </rPh>
    <rPh sb="90" eb="92">
      <t>イッポウ</t>
    </rPh>
    <rPh sb="94" eb="96">
      <t>ネンネン</t>
    </rPh>
    <rPh sb="96" eb="98">
      <t>ゾウカ</t>
    </rPh>
    <rPh sb="98" eb="100">
      <t>ケイコウ</t>
    </rPh>
    <rPh sb="103" eb="105">
      <t>キュウヨ</t>
    </rPh>
    <rPh sb="105" eb="106">
      <t>ヒ</t>
    </rPh>
    <rPh sb="107" eb="109">
      <t>ケイヒ</t>
    </rPh>
    <rPh sb="110" eb="111">
      <t>トク</t>
    </rPh>
    <rPh sb="112" eb="115">
      <t>イタクリョウ</t>
    </rPh>
    <rPh sb="115" eb="116">
      <t>トウ</t>
    </rPh>
    <rPh sb="117" eb="120">
      <t>ケイジョウテキ</t>
    </rPh>
    <rPh sb="121" eb="123">
      <t>シシュツ</t>
    </rPh>
    <rPh sb="124" eb="125">
      <t>ゾウ</t>
    </rPh>
    <rPh sb="126" eb="128">
      <t>ミウ</t>
    </rPh>
    <rPh sb="132" eb="134">
      <t>コンゴ</t>
    </rPh>
    <rPh sb="135" eb="137">
      <t>アンテイ</t>
    </rPh>
    <rPh sb="139" eb="141">
      <t>ケイエイ</t>
    </rPh>
    <rPh sb="142" eb="143">
      <t>オコナ</t>
    </rPh>
    <rPh sb="150" eb="152">
      <t>ゲンザイ</t>
    </rPh>
    <rPh sb="153" eb="154">
      <t>シン</t>
    </rPh>
    <rPh sb="155" eb="157">
      <t>ビョウイン</t>
    </rPh>
    <rPh sb="157" eb="159">
      <t>カイカク</t>
    </rPh>
    <rPh sb="163" eb="165">
      <t>ソウカツ</t>
    </rPh>
    <rPh sb="167" eb="168">
      <t>アラタ</t>
    </rPh>
    <rPh sb="170" eb="172">
      <t>ケイエイ</t>
    </rPh>
    <rPh sb="172" eb="174">
      <t>キョウカ</t>
    </rPh>
    <rPh sb="179" eb="181">
      <t>カダイ</t>
    </rPh>
    <rPh sb="188" eb="190">
      <t>ヒツヨウ</t>
    </rPh>
    <rPh sb="194" eb="197">
      <t>フサイサン</t>
    </rPh>
    <rPh sb="197" eb="199">
      <t>ケイエイ</t>
    </rPh>
    <rPh sb="199" eb="200">
      <t>ブン</t>
    </rPh>
    <rPh sb="201" eb="202">
      <t>ア</t>
    </rPh>
    <rPh sb="207" eb="209">
      <t>イッパン</t>
    </rPh>
    <rPh sb="209" eb="211">
      <t>カイケイ</t>
    </rPh>
    <rPh sb="214" eb="215">
      <t>ク</t>
    </rPh>
    <rPh sb="215" eb="216">
      <t>イ</t>
    </rPh>
    <rPh sb="218" eb="220">
      <t>キンネン</t>
    </rPh>
    <rPh sb="221" eb="223">
      <t>ゾウカ</t>
    </rPh>
    <rPh sb="223" eb="225">
      <t>ケイコウ</t>
    </rPh>
    <rPh sb="229" eb="231">
      <t>ヒツヨウ</t>
    </rPh>
    <rPh sb="231" eb="234">
      <t>サイショウゲン</t>
    </rPh>
    <rPh sb="235" eb="237">
      <t>クリイレ</t>
    </rPh>
    <rPh sb="239" eb="241">
      <t>メザ</t>
    </rPh>
    <rPh sb="243" eb="245">
      <t>ビョウイン</t>
    </rPh>
    <rPh sb="245" eb="247">
      <t>ショクイン</t>
    </rPh>
    <rPh sb="254" eb="256">
      <t>ゲンジョウ</t>
    </rPh>
    <rPh sb="257" eb="259">
      <t>ハアク</t>
    </rPh>
    <rPh sb="261" eb="263">
      <t>ケイエイ</t>
    </rPh>
    <rPh sb="264" eb="265">
      <t>タイ</t>
    </rPh>
    <rPh sb="267" eb="268">
      <t>タカ</t>
    </rPh>
    <rPh sb="269" eb="271">
      <t>イシキ</t>
    </rPh>
    <rPh sb="278" eb="280">
      <t>チイキ</t>
    </rPh>
    <rPh sb="281" eb="283">
      <t>イリョウ</t>
    </rPh>
    <rPh sb="284" eb="286">
      <t>カクホ</t>
    </rPh>
    <phoneticPr fontId="5"/>
  </si>
  <si>
    <t>　当院は、地域医療構想に基づき令和２年度の病床機能報告をもって急性期病床から回復期病床へ移行した。また、地域包括ケア病床への一部転換も予定していたが、新型コロナウイルスの影響により令和３年度での転換を見送ったが、今後、状況を見ながら、病床の転換を行うこととしている。
　また、診療所の継続、訪問診療体制によるへき地医療の確保、救急告示病院として第１次、２次救急に対応するための体制を維持し、基幹病院である県立新庄病院を中心に２次医療圏北部の地域医療を当院で支えている。</t>
    <rPh sb="1" eb="3">
      <t>トウイン</t>
    </rPh>
    <rPh sb="5" eb="7">
      <t>チイキ</t>
    </rPh>
    <rPh sb="7" eb="9">
      <t>イリョウ</t>
    </rPh>
    <rPh sb="9" eb="11">
      <t>コウソウ</t>
    </rPh>
    <rPh sb="12" eb="13">
      <t>モト</t>
    </rPh>
    <rPh sb="15" eb="17">
      <t>レイワ</t>
    </rPh>
    <rPh sb="18" eb="19">
      <t>ネン</t>
    </rPh>
    <rPh sb="19" eb="20">
      <t>ド</t>
    </rPh>
    <rPh sb="21" eb="23">
      <t>ビョウショウ</t>
    </rPh>
    <rPh sb="23" eb="25">
      <t>キノウ</t>
    </rPh>
    <rPh sb="25" eb="27">
      <t>ホウコク</t>
    </rPh>
    <rPh sb="31" eb="34">
      <t>キュウセイキ</t>
    </rPh>
    <rPh sb="34" eb="36">
      <t>ビョウショウ</t>
    </rPh>
    <rPh sb="38" eb="40">
      <t>カイフク</t>
    </rPh>
    <rPh sb="40" eb="41">
      <t>キ</t>
    </rPh>
    <rPh sb="41" eb="43">
      <t>ビョウショウ</t>
    </rPh>
    <rPh sb="44" eb="46">
      <t>イコウ</t>
    </rPh>
    <rPh sb="52" eb="54">
      <t>チイキ</t>
    </rPh>
    <rPh sb="54" eb="56">
      <t>ホウカツ</t>
    </rPh>
    <rPh sb="58" eb="60">
      <t>ビョウショウ</t>
    </rPh>
    <rPh sb="62" eb="64">
      <t>イチブ</t>
    </rPh>
    <rPh sb="64" eb="66">
      <t>テンカン</t>
    </rPh>
    <rPh sb="67" eb="69">
      <t>ヨテイ</t>
    </rPh>
    <rPh sb="75" eb="77">
      <t>シンガタ</t>
    </rPh>
    <rPh sb="85" eb="87">
      <t>エイキョウ</t>
    </rPh>
    <rPh sb="90" eb="92">
      <t>レイワ</t>
    </rPh>
    <rPh sb="93" eb="95">
      <t>ネンド</t>
    </rPh>
    <rPh sb="97" eb="99">
      <t>テンカン</t>
    </rPh>
    <rPh sb="100" eb="102">
      <t>ミオク</t>
    </rPh>
    <rPh sb="106" eb="108">
      <t>コンゴ</t>
    </rPh>
    <rPh sb="109" eb="111">
      <t>ジョウキョウ</t>
    </rPh>
    <rPh sb="112" eb="113">
      <t>ミ</t>
    </rPh>
    <rPh sb="117" eb="119">
      <t>ビョウショウ</t>
    </rPh>
    <rPh sb="120" eb="122">
      <t>テンカン</t>
    </rPh>
    <rPh sb="123" eb="124">
      <t>オコナ</t>
    </rPh>
    <rPh sb="138" eb="141">
      <t>シンリョウジョ</t>
    </rPh>
    <rPh sb="142" eb="144">
      <t>ケイゾク</t>
    </rPh>
    <rPh sb="145" eb="147">
      <t>ホウモン</t>
    </rPh>
    <rPh sb="147" eb="149">
      <t>シンリョウ</t>
    </rPh>
    <rPh sb="149" eb="151">
      <t>タイセイ</t>
    </rPh>
    <rPh sb="156" eb="157">
      <t>チ</t>
    </rPh>
    <rPh sb="157" eb="159">
      <t>イリョウ</t>
    </rPh>
    <rPh sb="160" eb="162">
      <t>カクホ</t>
    </rPh>
    <rPh sb="163" eb="165">
      <t>キュウキュウ</t>
    </rPh>
    <rPh sb="165" eb="167">
      <t>コクジ</t>
    </rPh>
    <rPh sb="167" eb="169">
      <t>ビョウイン</t>
    </rPh>
    <rPh sb="172" eb="173">
      <t>ダイ</t>
    </rPh>
    <rPh sb="174" eb="175">
      <t>ジ</t>
    </rPh>
    <rPh sb="177" eb="178">
      <t>ジ</t>
    </rPh>
    <rPh sb="178" eb="180">
      <t>キュウキュウ</t>
    </rPh>
    <rPh sb="181" eb="183">
      <t>タイオウ</t>
    </rPh>
    <rPh sb="188" eb="190">
      <t>タイセイ</t>
    </rPh>
    <rPh sb="191" eb="193">
      <t>イジ</t>
    </rPh>
    <rPh sb="195" eb="197">
      <t>キカン</t>
    </rPh>
    <rPh sb="197" eb="199">
      <t>ビョウイン</t>
    </rPh>
    <rPh sb="202" eb="204">
      <t>ケンリツ</t>
    </rPh>
    <rPh sb="204" eb="206">
      <t>シンジョウ</t>
    </rPh>
    <rPh sb="206" eb="208">
      <t>ビョウイン</t>
    </rPh>
    <rPh sb="209" eb="211">
      <t>チュウシン</t>
    </rPh>
    <rPh sb="213" eb="214">
      <t>ジ</t>
    </rPh>
    <rPh sb="214" eb="216">
      <t>イリョウ</t>
    </rPh>
    <rPh sb="216" eb="217">
      <t>ケン</t>
    </rPh>
    <rPh sb="217" eb="219">
      <t>ホクブ</t>
    </rPh>
    <rPh sb="220" eb="222">
      <t>チイキ</t>
    </rPh>
    <rPh sb="222" eb="224">
      <t>イリョウ</t>
    </rPh>
    <rPh sb="225" eb="227">
      <t>トウイン</t>
    </rPh>
    <rPh sb="228" eb="229">
      <t>ササ</t>
    </rPh>
    <phoneticPr fontId="5"/>
  </si>
  <si>
    <t>　各統計グラフにおいて、平均値とほぼ同じように推移しているが、①の経常収支比率においては、新型コロナウイルスの補助収入等の増と思われる平均値の上昇が見受けられるが、当院においては、当該補助等収入増に対し、近年増加している不採算病院に係る実繰入金額を減額したため、例年並みの値となった。また、④の病床利用率の減については、新型コロナウイルスの影響による、手術の減や面会不可のため在宅療養を希望、在宅訪問による訪問看護、看取りの増、高齢者の死亡や人口減によるものと考えられる。今後、新型コロナウイルスの影響等を受けつつも収益の確保に努める必要がある。</t>
    <rPh sb="1" eb="2">
      <t>カク</t>
    </rPh>
    <rPh sb="2" eb="4">
      <t>トウケイ</t>
    </rPh>
    <rPh sb="12" eb="15">
      <t>ヘイキンチ</t>
    </rPh>
    <rPh sb="18" eb="19">
      <t>オナ</t>
    </rPh>
    <rPh sb="23" eb="25">
      <t>スイイ</t>
    </rPh>
    <rPh sb="33" eb="35">
      <t>ケイジョウ</t>
    </rPh>
    <rPh sb="35" eb="37">
      <t>シュウシ</t>
    </rPh>
    <rPh sb="37" eb="39">
      <t>ヒリツ</t>
    </rPh>
    <rPh sb="45" eb="47">
      <t>シンガタ</t>
    </rPh>
    <rPh sb="55" eb="57">
      <t>ホジョ</t>
    </rPh>
    <rPh sb="57" eb="59">
      <t>シュウニュウ</t>
    </rPh>
    <rPh sb="59" eb="60">
      <t>トウ</t>
    </rPh>
    <rPh sb="61" eb="62">
      <t>ゾウ</t>
    </rPh>
    <rPh sb="63" eb="64">
      <t>オモ</t>
    </rPh>
    <rPh sb="67" eb="70">
      <t>ヘイキンチ</t>
    </rPh>
    <rPh sb="71" eb="73">
      <t>ジョウショウ</t>
    </rPh>
    <rPh sb="74" eb="76">
      <t>ミウ</t>
    </rPh>
    <rPh sb="82" eb="84">
      <t>トウイン</t>
    </rPh>
    <rPh sb="90" eb="92">
      <t>トウガイ</t>
    </rPh>
    <rPh sb="92" eb="94">
      <t>ホジョ</t>
    </rPh>
    <rPh sb="94" eb="95">
      <t>トウ</t>
    </rPh>
    <rPh sb="95" eb="97">
      <t>シュウニュウ</t>
    </rPh>
    <rPh sb="97" eb="98">
      <t>ゾウ</t>
    </rPh>
    <rPh sb="99" eb="100">
      <t>タイ</t>
    </rPh>
    <rPh sb="102" eb="104">
      <t>キンネン</t>
    </rPh>
    <rPh sb="104" eb="106">
      <t>ゾウカ</t>
    </rPh>
    <rPh sb="110" eb="113">
      <t>フサイサン</t>
    </rPh>
    <rPh sb="113" eb="115">
      <t>ビョウイン</t>
    </rPh>
    <rPh sb="116" eb="117">
      <t>カカ</t>
    </rPh>
    <rPh sb="118" eb="119">
      <t>ジツ</t>
    </rPh>
    <rPh sb="119" eb="121">
      <t>クリイレ</t>
    </rPh>
    <rPh sb="121" eb="123">
      <t>キンガク</t>
    </rPh>
    <rPh sb="124" eb="126">
      <t>ゲンガク</t>
    </rPh>
    <rPh sb="131" eb="133">
      <t>レイネン</t>
    </rPh>
    <rPh sb="133" eb="134">
      <t>ナ</t>
    </rPh>
    <rPh sb="136" eb="137">
      <t>アタイ</t>
    </rPh>
    <rPh sb="147" eb="149">
      <t>ビョウショウ</t>
    </rPh>
    <rPh sb="149" eb="152">
      <t>リヨウリツ</t>
    </rPh>
    <rPh sb="153" eb="154">
      <t>ゲン</t>
    </rPh>
    <rPh sb="160" eb="162">
      <t>シンガタ</t>
    </rPh>
    <rPh sb="170" eb="172">
      <t>エイキョウ</t>
    </rPh>
    <rPh sb="176" eb="178">
      <t>シュジュツ</t>
    </rPh>
    <rPh sb="179" eb="180">
      <t>ゲン</t>
    </rPh>
    <rPh sb="181" eb="183">
      <t>メンカイ</t>
    </rPh>
    <rPh sb="183" eb="185">
      <t>フカ</t>
    </rPh>
    <rPh sb="188" eb="190">
      <t>ザイタク</t>
    </rPh>
    <rPh sb="190" eb="192">
      <t>リョウヨウ</t>
    </rPh>
    <rPh sb="193" eb="195">
      <t>キボウ</t>
    </rPh>
    <rPh sb="196" eb="198">
      <t>ザイタク</t>
    </rPh>
    <rPh sb="198" eb="200">
      <t>ホウモン</t>
    </rPh>
    <rPh sb="203" eb="205">
      <t>ホウモン</t>
    </rPh>
    <rPh sb="205" eb="207">
      <t>カンゴ</t>
    </rPh>
    <rPh sb="208" eb="210">
      <t>ミト</t>
    </rPh>
    <rPh sb="212" eb="213">
      <t>ゾウ</t>
    </rPh>
    <rPh sb="214" eb="217">
      <t>コウレイシャ</t>
    </rPh>
    <rPh sb="218" eb="220">
      <t>シボウ</t>
    </rPh>
    <rPh sb="221" eb="223">
      <t>ジンコウ</t>
    </rPh>
    <rPh sb="230" eb="231">
      <t>カンガ</t>
    </rPh>
    <rPh sb="236" eb="238">
      <t>コンゴ</t>
    </rPh>
    <rPh sb="239" eb="241">
      <t>シンガタ</t>
    </rPh>
    <rPh sb="249" eb="251">
      <t>エイキョウ</t>
    </rPh>
    <rPh sb="251" eb="252">
      <t>トウ</t>
    </rPh>
    <rPh sb="253" eb="254">
      <t>ウ</t>
    </rPh>
    <rPh sb="258" eb="260">
      <t>シュウエキ</t>
    </rPh>
    <rPh sb="261" eb="263">
      <t>カクホ</t>
    </rPh>
    <rPh sb="264" eb="265">
      <t>ツト</t>
    </rPh>
    <rPh sb="267" eb="269">
      <t>ヒツヨウ</t>
    </rPh>
    <phoneticPr fontId="5"/>
  </si>
  <si>
    <t>　当院建設から令和３年度末でおよそ１９年が経過し、長寿命化計画に基づき平準化を行いながら更新・改修等を行ってきており、①有形固定資産減価償却率はなだらかに推移している。しかしながら、②機械備品減価償却率においては、更新する機器が異なるため、年によって増減が生じる。令和３年度においては令和２年導入の内視鏡システム・ビデオスコープ等の高額医療機器の更新により、増加している。今後はさらに高額の医療機器の更新を予定しているため、増加に推移することが予想される。出来るだけ増減幅を少なくし、毎年安定した収支を図るため計画的な更新を行う必要がある。</t>
    <rPh sb="1" eb="3">
      <t>トウイン</t>
    </rPh>
    <rPh sb="3" eb="5">
      <t>ケンセツ</t>
    </rPh>
    <rPh sb="7" eb="9">
      <t>レイワ</t>
    </rPh>
    <rPh sb="10" eb="12">
      <t>ネンド</t>
    </rPh>
    <rPh sb="12" eb="13">
      <t>マツ</t>
    </rPh>
    <rPh sb="19" eb="20">
      <t>ネン</t>
    </rPh>
    <rPh sb="21" eb="23">
      <t>ケイカ</t>
    </rPh>
    <rPh sb="25" eb="29">
      <t>チョウジュミョウカ</t>
    </rPh>
    <rPh sb="29" eb="31">
      <t>ケイカク</t>
    </rPh>
    <rPh sb="32" eb="33">
      <t>モト</t>
    </rPh>
    <rPh sb="35" eb="38">
      <t>ヘイジュンカ</t>
    </rPh>
    <rPh sb="39" eb="40">
      <t>オコナ</t>
    </rPh>
    <rPh sb="44" eb="46">
      <t>コウシン</t>
    </rPh>
    <rPh sb="47" eb="49">
      <t>カイシュウ</t>
    </rPh>
    <rPh sb="49" eb="50">
      <t>トウ</t>
    </rPh>
    <rPh sb="51" eb="52">
      <t>オコナ</t>
    </rPh>
    <rPh sb="60" eb="62">
      <t>ユウケイ</t>
    </rPh>
    <rPh sb="62" eb="64">
      <t>コテイ</t>
    </rPh>
    <rPh sb="64" eb="66">
      <t>シサン</t>
    </rPh>
    <rPh sb="66" eb="68">
      <t>ゲンカ</t>
    </rPh>
    <rPh sb="68" eb="70">
      <t>ショウキャク</t>
    </rPh>
    <rPh sb="70" eb="71">
      <t>リツ</t>
    </rPh>
    <rPh sb="77" eb="79">
      <t>スイイ</t>
    </rPh>
    <rPh sb="92" eb="94">
      <t>キカイ</t>
    </rPh>
    <rPh sb="94" eb="96">
      <t>ビヒン</t>
    </rPh>
    <rPh sb="96" eb="98">
      <t>ゲンカ</t>
    </rPh>
    <rPh sb="98" eb="100">
      <t>ショウキャク</t>
    </rPh>
    <rPh sb="100" eb="101">
      <t>リツ</t>
    </rPh>
    <rPh sb="107" eb="109">
      <t>コウシン</t>
    </rPh>
    <rPh sb="111" eb="113">
      <t>キキ</t>
    </rPh>
    <rPh sb="114" eb="115">
      <t>コト</t>
    </rPh>
    <rPh sb="120" eb="121">
      <t>トシ</t>
    </rPh>
    <rPh sb="125" eb="127">
      <t>ゾウゲン</t>
    </rPh>
    <rPh sb="128" eb="129">
      <t>ショウ</t>
    </rPh>
    <rPh sb="132" eb="134">
      <t>レイワ</t>
    </rPh>
    <rPh sb="135" eb="137">
      <t>ネンド</t>
    </rPh>
    <rPh sb="142" eb="144">
      <t>レイワ</t>
    </rPh>
    <rPh sb="145" eb="146">
      <t>ネン</t>
    </rPh>
    <rPh sb="146" eb="148">
      <t>ドウニュウ</t>
    </rPh>
    <rPh sb="149" eb="152">
      <t>ナイシキョウ</t>
    </rPh>
    <rPh sb="164" eb="165">
      <t>トウ</t>
    </rPh>
    <rPh sb="166" eb="168">
      <t>コウガク</t>
    </rPh>
    <rPh sb="168" eb="170">
      <t>イリョウ</t>
    </rPh>
    <rPh sb="170" eb="172">
      <t>キキ</t>
    </rPh>
    <rPh sb="173" eb="175">
      <t>コウシン</t>
    </rPh>
    <rPh sb="179" eb="181">
      <t>ゾウカ</t>
    </rPh>
    <rPh sb="186" eb="188">
      <t>コンゴ</t>
    </rPh>
    <rPh sb="192" eb="194">
      <t>コウガク</t>
    </rPh>
    <rPh sb="195" eb="197">
      <t>イリョウ</t>
    </rPh>
    <rPh sb="197" eb="199">
      <t>キキ</t>
    </rPh>
    <rPh sb="200" eb="202">
      <t>コウシン</t>
    </rPh>
    <rPh sb="203" eb="205">
      <t>ヨテイ</t>
    </rPh>
    <rPh sb="212" eb="214">
      <t>ゾウカ</t>
    </rPh>
    <rPh sb="215" eb="217">
      <t>スイイ</t>
    </rPh>
    <rPh sb="222" eb="224">
      <t>ヨソウ</t>
    </rPh>
    <rPh sb="228" eb="230">
      <t>デキ</t>
    </rPh>
    <rPh sb="233" eb="235">
      <t>ゾウゲン</t>
    </rPh>
    <rPh sb="235" eb="236">
      <t>ハバ</t>
    </rPh>
    <rPh sb="237" eb="238">
      <t>スク</t>
    </rPh>
    <rPh sb="242" eb="244">
      <t>マイトシ</t>
    </rPh>
    <rPh sb="244" eb="246">
      <t>アンテイ</t>
    </rPh>
    <rPh sb="248" eb="250">
      <t>シュウシ</t>
    </rPh>
    <rPh sb="251" eb="252">
      <t>ハカ</t>
    </rPh>
    <rPh sb="255" eb="258">
      <t>ケイカクテキ</t>
    </rPh>
    <rPh sb="259" eb="261">
      <t>コウシン</t>
    </rPh>
    <rPh sb="262" eb="263">
      <t>オコナ</t>
    </rPh>
    <rPh sb="264" eb="26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</si>
</sst>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81.400000000000006</c:v>
                </c:pt>
                <c:pt idx="1">
                  <c:v>84.8</c:v>
                </c:pt>
                <c:pt idx="2">
                  <c:v>80</c:v>
                </c:pt>
                <c:pt idx="3">
                  <c:v>77.7</c:v>
                </c:pt>
                <c:pt idx="4">
                  <c:v>74.8</c:v>
                </c:pt>
              </c:numCache>
            </c:numRef>
          </c:val>
          <c:extLst>
            <c:ext xmlns:c16="http://schemas.microsoft.com/office/drawing/2014/chart" uri="{C3380CC4-5D6E-409C-BE32-E72D297353CC}">
              <c16:uniqueId val="{00000000-A7E1-4CF0-888E-B5BD36B399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A7E1-4CF0-888E-B5BD36B399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5120</c:v>
                </c:pt>
                <c:pt idx="1">
                  <c:v>5152</c:v>
                </c:pt>
                <c:pt idx="2">
                  <c:v>5336</c:v>
                </c:pt>
                <c:pt idx="3">
                  <c:v>5276</c:v>
                </c:pt>
                <c:pt idx="4">
                  <c:v>5624</c:v>
                </c:pt>
              </c:numCache>
            </c:numRef>
          </c:val>
          <c:extLst>
            <c:ext xmlns:c16="http://schemas.microsoft.com/office/drawing/2014/chart" uri="{C3380CC4-5D6E-409C-BE32-E72D297353CC}">
              <c16:uniqueId val="{00000000-1141-4831-BAA7-3DF4330B7E2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1141-4831-BAA7-3DF4330B7E2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26853</c:v>
                </c:pt>
                <c:pt idx="1">
                  <c:v>25816</c:v>
                </c:pt>
                <c:pt idx="2">
                  <c:v>25036</c:v>
                </c:pt>
                <c:pt idx="3">
                  <c:v>24551</c:v>
                </c:pt>
                <c:pt idx="4">
                  <c:v>25024</c:v>
                </c:pt>
              </c:numCache>
            </c:numRef>
          </c:val>
          <c:extLst>
            <c:ext xmlns:c16="http://schemas.microsoft.com/office/drawing/2014/chart" uri="{C3380CC4-5D6E-409C-BE32-E72D297353CC}">
              <c16:uniqueId val="{00000000-6136-47DA-8292-B2B1424158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6136-47DA-8292-B2B1424158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4A-4ED4-86BB-4D0D2FEC7E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E54A-4ED4-86BB-4D0D2FEC7E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84.3</c:v>
                </c:pt>
                <c:pt idx="1">
                  <c:v>82.4</c:v>
                </c:pt>
                <c:pt idx="2">
                  <c:v>75.900000000000006</c:v>
                </c:pt>
                <c:pt idx="3">
                  <c:v>69.7</c:v>
                </c:pt>
                <c:pt idx="4">
                  <c:v>69.8</c:v>
                </c:pt>
              </c:numCache>
            </c:numRef>
          </c:val>
          <c:extLst>
            <c:ext xmlns:c16="http://schemas.microsoft.com/office/drawing/2014/chart" uri="{C3380CC4-5D6E-409C-BE32-E72D297353CC}">
              <c16:uniqueId val="{00000000-61D6-4601-8199-8E55E2C255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61D6-4601-8199-8E55E2C255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101.2</c:v>
                </c:pt>
                <c:pt idx="2">
                  <c:v>100.4</c:v>
                </c:pt>
                <c:pt idx="3">
                  <c:v>100.4</c:v>
                </c:pt>
                <c:pt idx="4">
                  <c:v>100.2</c:v>
                </c:pt>
              </c:numCache>
            </c:numRef>
          </c:val>
          <c:extLst>
            <c:ext xmlns:c16="http://schemas.microsoft.com/office/drawing/2014/chart" uri="{C3380CC4-5D6E-409C-BE32-E72D297353CC}">
              <c16:uniqueId val="{00000000-2153-4C1D-95DA-BD59916B0D6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153-4C1D-95DA-BD59916B0D6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27.6</c:v>
                </c:pt>
                <c:pt idx="1">
                  <c:v>28.2</c:v>
                </c:pt>
                <c:pt idx="2">
                  <c:v>28</c:v>
                </c:pt>
                <c:pt idx="3">
                  <c:v>28</c:v>
                </c:pt>
                <c:pt idx="4">
                  <c:v>30.1</c:v>
                </c:pt>
              </c:numCache>
            </c:numRef>
          </c:val>
          <c:extLst>
            <c:ext xmlns:c16="http://schemas.microsoft.com/office/drawing/2014/chart" uri="{C3380CC4-5D6E-409C-BE32-E72D297353CC}">
              <c16:uniqueId val="{00000000-371A-4A15-94B5-A10301AE023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71A-4A15-94B5-A10301AE023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48</c:v>
                </c:pt>
                <c:pt idx="1">
                  <c:v>47.6</c:v>
                </c:pt>
                <c:pt idx="2">
                  <c:v>25.7</c:v>
                </c:pt>
                <c:pt idx="3">
                  <c:v>39.700000000000003</c:v>
                </c:pt>
                <c:pt idx="4">
                  <c:v>44.6</c:v>
                </c:pt>
              </c:numCache>
            </c:numRef>
          </c:val>
          <c:extLst>
            <c:ext xmlns:c16="http://schemas.microsoft.com/office/drawing/2014/chart" uri="{C3380CC4-5D6E-409C-BE32-E72D297353CC}">
              <c16:uniqueId val="{00000000-D3FB-47D1-BD54-B461B60EC4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D3FB-47D1-BD54-B461B60EC4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49818273</c:v>
                </c:pt>
                <c:pt idx="1">
                  <c:v>49874182</c:v>
                </c:pt>
                <c:pt idx="2">
                  <c:v>52122436</c:v>
                </c:pt>
                <c:pt idx="3">
                  <c:v>51684309</c:v>
                </c:pt>
                <c:pt idx="4">
                  <c:v>52129600</c:v>
                </c:pt>
              </c:numCache>
            </c:numRef>
          </c:val>
          <c:extLst>
            <c:ext xmlns:c16="http://schemas.microsoft.com/office/drawing/2014/chart" uri="{C3380CC4-5D6E-409C-BE32-E72D297353CC}">
              <c16:uniqueId val="{00000000-7400-4579-B7B4-F65F42E173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400-4579-B7B4-F65F42E173D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c:v>
                </c:pt>
                <c:pt idx="1">
                  <c:v>14.1</c:v>
                </c:pt>
                <c:pt idx="2">
                  <c:v>12.9</c:v>
                </c:pt>
                <c:pt idx="3">
                  <c:v>12.7</c:v>
                </c:pt>
                <c:pt idx="4">
                  <c:v>12.2</c:v>
                </c:pt>
              </c:numCache>
            </c:numRef>
          </c:val>
          <c:extLst>
            <c:ext xmlns:c16="http://schemas.microsoft.com/office/drawing/2014/chart" uri="{C3380CC4-5D6E-409C-BE32-E72D297353CC}">
              <c16:uniqueId val="{00000000-D622-40FC-9636-80DAC554B18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D622-40FC-9636-80DAC554B18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50.1</c:v>
                </c:pt>
                <c:pt idx="1">
                  <c:v>52.6</c:v>
                </c:pt>
                <c:pt idx="2">
                  <c:v>62.6</c:v>
                </c:pt>
                <c:pt idx="3">
                  <c:v>82.1</c:v>
                </c:pt>
                <c:pt idx="4">
                  <c:v>79.2</c:v>
                </c:pt>
              </c:numCache>
            </c:numRef>
          </c:val>
          <c:extLst>
            <c:ext xmlns:c16="http://schemas.microsoft.com/office/drawing/2014/chart" uri="{C3380CC4-5D6E-409C-BE32-E72D297353CC}">
              <c16:uniqueId val="{00000000-419A-4BB8-9E8C-8AACD5D6AE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419A-4BB8-9E8C-8AACD5D6AE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P40" zoomScaleNormal="100" zoomScaleSheetLayoutView="70" workbookViewId="0">
      <selection activeCell="ON65" sqref="ON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山形県真室川町　町立真室川病院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7111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4563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100.3</v>
      </c>
      <c r="Q33" s="77"/>
      <c r="R33" s="77"/>
      <c r="S33" s="77"/>
      <c r="T33" s="77"/>
      <c r="U33" s="77"/>
      <c r="V33" s="77"/>
      <c r="W33" s="77"/>
      <c r="X33" s="77"/>
      <c r="Y33" s="77"/>
      <c r="Z33" s="77"/>
      <c r="AA33" s="77"/>
      <c r="AB33" s="77"/>
      <c r="AC33" s="77"/>
      <c r="AD33" s="78"/>
      <c r="AE33" s="76">
        <f>データ!AJ7</f>
        <v>101.2</v>
      </c>
      <c r="AF33" s="77"/>
      <c r="AG33" s="77"/>
      <c r="AH33" s="77"/>
      <c r="AI33" s="77"/>
      <c r="AJ33" s="77"/>
      <c r="AK33" s="77"/>
      <c r="AL33" s="77"/>
      <c r="AM33" s="77"/>
      <c r="AN33" s="77"/>
      <c r="AO33" s="77"/>
      <c r="AP33" s="77"/>
      <c r="AQ33" s="77"/>
      <c r="AR33" s="77"/>
      <c r="AS33" s="78"/>
      <c r="AT33" s="76">
        <f>データ!AK7</f>
        <v>100.4</v>
      </c>
      <c r="AU33" s="77"/>
      <c r="AV33" s="77"/>
      <c r="AW33" s="77"/>
      <c r="AX33" s="77"/>
      <c r="AY33" s="77"/>
      <c r="AZ33" s="77"/>
      <c r="BA33" s="77"/>
      <c r="BB33" s="77"/>
      <c r="BC33" s="77"/>
      <c r="BD33" s="77"/>
      <c r="BE33" s="77"/>
      <c r="BF33" s="77"/>
      <c r="BG33" s="77"/>
      <c r="BH33" s="78"/>
      <c r="BI33" s="76">
        <f>データ!AL7</f>
        <v>100.4</v>
      </c>
      <c r="BJ33" s="77"/>
      <c r="BK33" s="77"/>
      <c r="BL33" s="77"/>
      <c r="BM33" s="77"/>
      <c r="BN33" s="77"/>
      <c r="BO33" s="77"/>
      <c r="BP33" s="77"/>
      <c r="BQ33" s="77"/>
      <c r="BR33" s="77"/>
      <c r="BS33" s="77"/>
      <c r="BT33" s="77"/>
      <c r="BU33" s="77"/>
      <c r="BV33" s="77"/>
      <c r="BW33" s="78"/>
      <c r="BX33" s="76">
        <f>データ!AM7</f>
        <v>100.2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84.3</v>
      </c>
      <c r="DE33" s="77"/>
      <c r="DF33" s="77"/>
      <c r="DG33" s="77"/>
      <c r="DH33" s="77"/>
      <c r="DI33" s="77"/>
      <c r="DJ33" s="77"/>
      <c r="DK33" s="77"/>
      <c r="DL33" s="77"/>
      <c r="DM33" s="77"/>
      <c r="DN33" s="77"/>
      <c r="DO33" s="77"/>
      <c r="DP33" s="77"/>
      <c r="DQ33" s="77"/>
      <c r="DR33" s="78"/>
      <c r="DS33" s="76">
        <f>データ!AU7</f>
        <v>82.4</v>
      </c>
      <c r="DT33" s="77"/>
      <c r="DU33" s="77"/>
      <c r="DV33" s="77"/>
      <c r="DW33" s="77"/>
      <c r="DX33" s="77"/>
      <c r="DY33" s="77"/>
      <c r="DZ33" s="77"/>
      <c r="EA33" s="77"/>
      <c r="EB33" s="77"/>
      <c r="EC33" s="77"/>
      <c r="ED33" s="77"/>
      <c r="EE33" s="77"/>
      <c r="EF33" s="77"/>
      <c r="EG33" s="78"/>
      <c r="EH33" s="76">
        <f>データ!AV7</f>
        <v>75.900000000000006</v>
      </c>
      <c r="EI33" s="77"/>
      <c r="EJ33" s="77"/>
      <c r="EK33" s="77"/>
      <c r="EL33" s="77"/>
      <c r="EM33" s="77"/>
      <c r="EN33" s="77"/>
      <c r="EO33" s="77"/>
      <c r="EP33" s="77"/>
      <c r="EQ33" s="77"/>
      <c r="ER33" s="77"/>
      <c r="ES33" s="77"/>
      <c r="ET33" s="77"/>
      <c r="EU33" s="77"/>
      <c r="EV33" s="78"/>
      <c r="EW33" s="76">
        <f>データ!AW7</f>
        <v>69.7</v>
      </c>
      <c r="EX33" s="77"/>
      <c r="EY33" s="77"/>
      <c r="EZ33" s="77"/>
      <c r="FA33" s="77"/>
      <c r="FB33" s="77"/>
      <c r="FC33" s="77"/>
      <c r="FD33" s="77"/>
      <c r="FE33" s="77"/>
      <c r="FF33" s="77"/>
      <c r="FG33" s="77"/>
      <c r="FH33" s="77"/>
      <c r="FI33" s="77"/>
      <c r="FJ33" s="77"/>
      <c r="FK33" s="78"/>
      <c r="FL33" s="76">
        <f>データ!AX7</f>
        <v>69.8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81.400000000000006</v>
      </c>
      <c r="KG33" s="77"/>
      <c r="KH33" s="77"/>
      <c r="KI33" s="77"/>
      <c r="KJ33" s="77"/>
      <c r="KK33" s="77"/>
      <c r="KL33" s="77"/>
      <c r="KM33" s="77"/>
      <c r="KN33" s="77"/>
      <c r="KO33" s="77"/>
      <c r="KP33" s="77"/>
      <c r="KQ33" s="77"/>
      <c r="KR33" s="77"/>
      <c r="KS33" s="77"/>
      <c r="KT33" s="78"/>
      <c r="KU33" s="76">
        <f>データ!BQ7</f>
        <v>84.8</v>
      </c>
      <c r="KV33" s="77"/>
      <c r="KW33" s="77"/>
      <c r="KX33" s="77"/>
      <c r="KY33" s="77"/>
      <c r="KZ33" s="77"/>
      <c r="LA33" s="77"/>
      <c r="LB33" s="77"/>
      <c r="LC33" s="77"/>
      <c r="LD33" s="77"/>
      <c r="LE33" s="77"/>
      <c r="LF33" s="77"/>
      <c r="LG33" s="77"/>
      <c r="LH33" s="77"/>
      <c r="LI33" s="78"/>
      <c r="LJ33" s="76">
        <f>データ!BR7</f>
        <v>80</v>
      </c>
      <c r="LK33" s="77"/>
      <c r="LL33" s="77"/>
      <c r="LM33" s="77"/>
      <c r="LN33" s="77"/>
      <c r="LO33" s="77"/>
      <c r="LP33" s="77"/>
      <c r="LQ33" s="77"/>
      <c r="LR33" s="77"/>
      <c r="LS33" s="77"/>
      <c r="LT33" s="77"/>
      <c r="LU33" s="77"/>
      <c r="LV33" s="77"/>
      <c r="LW33" s="77"/>
      <c r="LX33" s="78"/>
      <c r="LY33" s="76">
        <f>データ!BS7</f>
        <v>77.7</v>
      </c>
      <c r="LZ33" s="77"/>
      <c r="MA33" s="77"/>
      <c r="MB33" s="77"/>
      <c r="MC33" s="77"/>
      <c r="MD33" s="77"/>
      <c r="ME33" s="77"/>
      <c r="MF33" s="77"/>
      <c r="MG33" s="77"/>
      <c r="MH33" s="77"/>
      <c r="MI33" s="77"/>
      <c r="MJ33" s="77"/>
      <c r="MK33" s="77"/>
      <c r="ML33" s="77"/>
      <c r="MM33" s="78"/>
      <c r="MN33" s="76">
        <f>データ!BT7</f>
        <v>74.8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186</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26853</v>
      </c>
      <c r="Q55" s="95"/>
      <c r="R55" s="95"/>
      <c r="S55" s="95"/>
      <c r="T55" s="95"/>
      <c r="U55" s="95"/>
      <c r="V55" s="95"/>
      <c r="W55" s="95"/>
      <c r="X55" s="95"/>
      <c r="Y55" s="95"/>
      <c r="Z55" s="95"/>
      <c r="AA55" s="95"/>
      <c r="AB55" s="95"/>
      <c r="AC55" s="95"/>
      <c r="AD55" s="96"/>
      <c r="AE55" s="94">
        <f>データ!CB7</f>
        <v>25816</v>
      </c>
      <c r="AF55" s="95"/>
      <c r="AG55" s="95"/>
      <c r="AH55" s="95"/>
      <c r="AI55" s="95"/>
      <c r="AJ55" s="95"/>
      <c r="AK55" s="95"/>
      <c r="AL55" s="95"/>
      <c r="AM55" s="95"/>
      <c r="AN55" s="95"/>
      <c r="AO55" s="95"/>
      <c r="AP55" s="95"/>
      <c r="AQ55" s="95"/>
      <c r="AR55" s="95"/>
      <c r="AS55" s="96"/>
      <c r="AT55" s="94">
        <f>データ!CC7</f>
        <v>25036</v>
      </c>
      <c r="AU55" s="95"/>
      <c r="AV55" s="95"/>
      <c r="AW55" s="95"/>
      <c r="AX55" s="95"/>
      <c r="AY55" s="95"/>
      <c r="AZ55" s="95"/>
      <c r="BA55" s="95"/>
      <c r="BB55" s="95"/>
      <c r="BC55" s="95"/>
      <c r="BD55" s="95"/>
      <c r="BE55" s="95"/>
      <c r="BF55" s="95"/>
      <c r="BG55" s="95"/>
      <c r="BH55" s="96"/>
      <c r="BI55" s="94">
        <f>データ!CD7</f>
        <v>24551</v>
      </c>
      <c r="BJ55" s="95"/>
      <c r="BK55" s="95"/>
      <c r="BL55" s="95"/>
      <c r="BM55" s="95"/>
      <c r="BN55" s="95"/>
      <c r="BO55" s="95"/>
      <c r="BP55" s="95"/>
      <c r="BQ55" s="95"/>
      <c r="BR55" s="95"/>
      <c r="BS55" s="95"/>
      <c r="BT55" s="95"/>
      <c r="BU55" s="95"/>
      <c r="BV55" s="95"/>
      <c r="BW55" s="96"/>
      <c r="BX55" s="94">
        <f>データ!CE7</f>
        <v>25024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5120</v>
      </c>
      <c r="DE55" s="95"/>
      <c r="DF55" s="95"/>
      <c r="DG55" s="95"/>
      <c r="DH55" s="95"/>
      <c r="DI55" s="95"/>
      <c r="DJ55" s="95"/>
      <c r="DK55" s="95"/>
      <c r="DL55" s="95"/>
      <c r="DM55" s="95"/>
      <c r="DN55" s="95"/>
      <c r="DO55" s="95"/>
      <c r="DP55" s="95"/>
      <c r="DQ55" s="95"/>
      <c r="DR55" s="96"/>
      <c r="DS55" s="94">
        <f>データ!CM7</f>
        <v>5152</v>
      </c>
      <c r="DT55" s="95"/>
      <c r="DU55" s="95"/>
      <c r="DV55" s="95"/>
      <c r="DW55" s="95"/>
      <c r="DX55" s="95"/>
      <c r="DY55" s="95"/>
      <c r="DZ55" s="95"/>
      <c r="EA55" s="95"/>
      <c r="EB55" s="95"/>
      <c r="EC55" s="95"/>
      <c r="ED55" s="95"/>
      <c r="EE55" s="95"/>
      <c r="EF55" s="95"/>
      <c r="EG55" s="96"/>
      <c r="EH55" s="94">
        <f>データ!CN7</f>
        <v>5336</v>
      </c>
      <c r="EI55" s="95"/>
      <c r="EJ55" s="95"/>
      <c r="EK55" s="95"/>
      <c r="EL55" s="95"/>
      <c r="EM55" s="95"/>
      <c r="EN55" s="95"/>
      <c r="EO55" s="95"/>
      <c r="EP55" s="95"/>
      <c r="EQ55" s="95"/>
      <c r="ER55" s="95"/>
      <c r="ES55" s="95"/>
      <c r="ET55" s="95"/>
      <c r="EU55" s="95"/>
      <c r="EV55" s="96"/>
      <c r="EW55" s="94">
        <f>データ!CO7</f>
        <v>5276</v>
      </c>
      <c r="EX55" s="95"/>
      <c r="EY55" s="95"/>
      <c r="EZ55" s="95"/>
      <c r="FA55" s="95"/>
      <c r="FB55" s="95"/>
      <c r="FC55" s="95"/>
      <c r="FD55" s="95"/>
      <c r="FE55" s="95"/>
      <c r="FF55" s="95"/>
      <c r="FG55" s="95"/>
      <c r="FH55" s="95"/>
      <c r="FI55" s="95"/>
      <c r="FJ55" s="95"/>
      <c r="FK55" s="96"/>
      <c r="FL55" s="94">
        <f>データ!CP7</f>
        <v>5624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50.1</v>
      </c>
      <c r="GS55" s="77"/>
      <c r="GT55" s="77"/>
      <c r="GU55" s="77"/>
      <c r="GV55" s="77"/>
      <c r="GW55" s="77"/>
      <c r="GX55" s="77"/>
      <c r="GY55" s="77"/>
      <c r="GZ55" s="77"/>
      <c r="HA55" s="77"/>
      <c r="HB55" s="77"/>
      <c r="HC55" s="77"/>
      <c r="HD55" s="77"/>
      <c r="HE55" s="77"/>
      <c r="HF55" s="78"/>
      <c r="HG55" s="76">
        <f>データ!CX7</f>
        <v>52.6</v>
      </c>
      <c r="HH55" s="77"/>
      <c r="HI55" s="77"/>
      <c r="HJ55" s="77"/>
      <c r="HK55" s="77"/>
      <c r="HL55" s="77"/>
      <c r="HM55" s="77"/>
      <c r="HN55" s="77"/>
      <c r="HO55" s="77"/>
      <c r="HP55" s="77"/>
      <c r="HQ55" s="77"/>
      <c r="HR55" s="77"/>
      <c r="HS55" s="77"/>
      <c r="HT55" s="77"/>
      <c r="HU55" s="78"/>
      <c r="HV55" s="76">
        <f>データ!CY7</f>
        <v>62.6</v>
      </c>
      <c r="HW55" s="77"/>
      <c r="HX55" s="77"/>
      <c r="HY55" s="77"/>
      <c r="HZ55" s="77"/>
      <c r="IA55" s="77"/>
      <c r="IB55" s="77"/>
      <c r="IC55" s="77"/>
      <c r="ID55" s="77"/>
      <c r="IE55" s="77"/>
      <c r="IF55" s="77"/>
      <c r="IG55" s="77"/>
      <c r="IH55" s="77"/>
      <c r="II55" s="77"/>
      <c r="IJ55" s="78"/>
      <c r="IK55" s="76">
        <f>データ!CZ7</f>
        <v>82.1</v>
      </c>
      <c r="IL55" s="77"/>
      <c r="IM55" s="77"/>
      <c r="IN55" s="77"/>
      <c r="IO55" s="77"/>
      <c r="IP55" s="77"/>
      <c r="IQ55" s="77"/>
      <c r="IR55" s="77"/>
      <c r="IS55" s="77"/>
      <c r="IT55" s="77"/>
      <c r="IU55" s="77"/>
      <c r="IV55" s="77"/>
      <c r="IW55" s="77"/>
      <c r="IX55" s="77"/>
      <c r="IY55" s="78"/>
      <c r="IZ55" s="76">
        <f>データ!DA7</f>
        <v>79.2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v>
      </c>
      <c r="KG55" s="77"/>
      <c r="KH55" s="77"/>
      <c r="KI55" s="77"/>
      <c r="KJ55" s="77"/>
      <c r="KK55" s="77"/>
      <c r="KL55" s="77"/>
      <c r="KM55" s="77"/>
      <c r="KN55" s="77"/>
      <c r="KO55" s="77"/>
      <c r="KP55" s="77"/>
      <c r="KQ55" s="77"/>
      <c r="KR55" s="77"/>
      <c r="KS55" s="77"/>
      <c r="KT55" s="78"/>
      <c r="KU55" s="76">
        <f>データ!DI7</f>
        <v>14.1</v>
      </c>
      <c r="KV55" s="77"/>
      <c r="KW55" s="77"/>
      <c r="KX55" s="77"/>
      <c r="KY55" s="77"/>
      <c r="KZ55" s="77"/>
      <c r="LA55" s="77"/>
      <c r="LB55" s="77"/>
      <c r="LC55" s="77"/>
      <c r="LD55" s="77"/>
      <c r="LE55" s="77"/>
      <c r="LF55" s="77"/>
      <c r="LG55" s="77"/>
      <c r="LH55" s="77"/>
      <c r="LI55" s="78"/>
      <c r="LJ55" s="76">
        <f>データ!DJ7</f>
        <v>12.9</v>
      </c>
      <c r="LK55" s="77"/>
      <c r="LL55" s="77"/>
      <c r="LM55" s="77"/>
      <c r="LN55" s="77"/>
      <c r="LO55" s="77"/>
      <c r="LP55" s="77"/>
      <c r="LQ55" s="77"/>
      <c r="LR55" s="77"/>
      <c r="LS55" s="77"/>
      <c r="LT55" s="77"/>
      <c r="LU55" s="77"/>
      <c r="LV55" s="77"/>
      <c r="LW55" s="77"/>
      <c r="LX55" s="78"/>
      <c r="LY55" s="76">
        <f>データ!DK7</f>
        <v>12.7</v>
      </c>
      <c r="LZ55" s="77"/>
      <c r="MA55" s="77"/>
      <c r="MB55" s="77"/>
      <c r="MC55" s="77"/>
      <c r="MD55" s="77"/>
      <c r="ME55" s="77"/>
      <c r="MF55" s="77"/>
      <c r="MG55" s="77"/>
      <c r="MH55" s="77"/>
      <c r="MI55" s="77"/>
      <c r="MJ55" s="77"/>
      <c r="MK55" s="77"/>
      <c r="ML55" s="77"/>
      <c r="MM55" s="78"/>
      <c r="MN55" s="76">
        <f>データ!DL7</f>
        <v>12.2</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27.6</v>
      </c>
      <c r="V79" s="71"/>
      <c r="W79" s="71"/>
      <c r="X79" s="71"/>
      <c r="Y79" s="71"/>
      <c r="Z79" s="71"/>
      <c r="AA79" s="71"/>
      <c r="AB79" s="71"/>
      <c r="AC79" s="71"/>
      <c r="AD79" s="71"/>
      <c r="AE79" s="71"/>
      <c r="AF79" s="71"/>
      <c r="AG79" s="71"/>
      <c r="AH79" s="71"/>
      <c r="AI79" s="71"/>
      <c r="AJ79" s="71"/>
      <c r="AK79" s="71"/>
      <c r="AL79" s="71"/>
      <c r="AM79" s="71"/>
      <c r="AN79" s="71">
        <f>データ!DT7</f>
        <v>28.2</v>
      </c>
      <c r="AO79" s="71"/>
      <c r="AP79" s="71"/>
      <c r="AQ79" s="71"/>
      <c r="AR79" s="71"/>
      <c r="AS79" s="71"/>
      <c r="AT79" s="71"/>
      <c r="AU79" s="71"/>
      <c r="AV79" s="71"/>
      <c r="AW79" s="71"/>
      <c r="AX79" s="71"/>
      <c r="AY79" s="71"/>
      <c r="AZ79" s="71"/>
      <c r="BA79" s="71"/>
      <c r="BB79" s="71"/>
      <c r="BC79" s="71"/>
      <c r="BD79" s="71"/>
      <c r="BE79" s="71"/>
      <c r="BF79" s="71"/>
      <c r="BG79" s="71">
        <f>データ!DU7</f>
        <v>28</v>
      </c>
      <c r="BH79" s="71"/>
      <c r="BI79" s="71"/>
      <c r="BJ79" s="71"/>
      <c r="BK79" s="71"/>
      <c r="BL79" s="71"/>
      <c r="BM79" s="71"/>
      <c r="BN79" s="71"/>
      <c r="BO79" s="71"/>
      <c r="BP79" s="71"/>
      <c r="BQ79" s="71"/>
      <c r="BR79" s="71"/>
      <c r="BS79" s="71"/>
      <c r="BT79" s="71"/>
      <c r="BU79" s="71"/>
      <c r="BV79" s="71"/>
      <c r="BW79" s="71"/>
      <c r="BX79" s="71"/>
      <c r="BY79" s="71"/>
      <c r="BZ79" s="71">
        <f>データ!DV7</f>
        <v>28</v>
      </c>
      <c r="CA79" s="71"/>
      <c r="CB79" s="71"/>
      <c r="CC79" s="71"/>
      <c r="CD79" s="71"/>
      <c r="CE79" s="71"/>
      <c r="CF79" s="71"/>
      <c r="CG79" s="71"/>
      <c r="CH79" s="71"/>
      <c r="CI79" s="71"/>
      <c r="CJ79" s="71"/>
      <c r="CK79" s="71"/>
      <c r="CL79" s="71"/>
      <c r="CM79" s="71"/>
      <c r="CN79" s="71"/>
      <c r="CO79" s="71"/>
      <c r="CP79" s="71"/>
      <c r="CQ79" s="71"/>
      <c r="CR79" s="71"/>
      <c r="CS79" s="71">
        <f>データ!DW7</f>
        <v>30.1</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48</v>
      </c>
      <c r="EP79" s="71"/>
      <c r="EQ79" s="71"/>
      <c r="ER79" s="71"/>
      <c r="ES79" s="71"/>
      <c r="ET79" s="71"/>
      <c r="EU79" s="71"/>
      <c r="EV79" s="71"/>
      <c r="EW79" s="71"/>
      <c r="EX79" s="71"/>
      <c r="EY79" s="71"/>
      <c r="EZ79" s="71"/>
      <c r="FA79" s="71"/>
      <c r="FB79" s="71"/>
      <c r="FC79" s="71"/>
      <c r="FD79" s="71"/>
      <c r="FE79" s="71"/>
      <c r="FF79" s="71"/>
      <c r="FG79" s="71"/>
      <c r="FH79" s="71">
        <f>データ!EE7</f>
        <v>47.6</v>
      </c>
      <c r="FI79" s="71"/>
      <c r="FJ79" s="71"/>
      <c r="FK79" s="71"/>
      <c r="FL79" s="71"/>
      <c r="FM79" s="71"/>
      <c r="FN79" s="71"/>
      <c r="FO79" s="71"/>
      <c r="FP79" s="71"/>
      <c r="FQ79" s="71"/>
      <c r="FR79" s="71"/>
      <c r="FS79" s="71"/>
      <c r="FT79" s="71"/>
      <c r="FU79" s="71"/>
      <c r="FV79" s="71"/>
      <c r="FW79" s="71"/>
      <c r="FX79" s="71"/>
      <c r="FY79" s="71"/>
      <c r="FZ79" s="71"/>
      <c r="GA79" s="71">
        <f>データ!EF7</f>
        <v>25.7</v>
      </c>
      <c r="GB79" s="71"/>
      <c r="GC79" s="71"/>
      <c r="GD79" s="71"/>
      <c r="GE79" s="71"/>
      <c r="GF79" s="71"/>
      <c r="GG79" s="71"/>
      <c r="GH79" s="71"/>
      <c r="GI79" s="71"/>
      <c r="GJ79" s="71"/>
      <c r="GK79" s="71"/>
      <c r="GL79" s="71"/>
      <c r="GM79" s="71"/>
      <c r="GN79" s="71"/>
      <c r="GO79" s="71"/>
      <c r="GP79" s="71"/>
      <c r="GQ79" s="71"/>
      <c r="GR79" s="71"/>
      <c r="GS79" s="71"/>
      <c r="GT79" s="71">
        <f>データ!EG7</f>
        <v>39.700000000000003</v>
      </c>
      <c r="GU79" s="71"/>
      <c r="GV79" s="71"/>
      <c r="GW79" s="71"/>
      <c r="GX79" s="71"/>
      <c r="GY79" s="71"/>
      <c r="GZ79" s="71"/>
      <c r="HA79" s="71"/>
      <c r="HB79" s="71"/>
      <c r="HC79" s="71"/>
      <c r="HD79" s="71"/>
      <c r="HE79" s="71"/>
      <c r="HF79" s="71"/>
      <c r="HG79" s="71"/>
      <c r="HH79" s="71"/>
      <c r="HI79" s="71"/>
      <c r="HJ79" s="71"/>
      <c r="HK79" s="71"/>
      <c r="HL79" s="71"/>
      <c r="HM79" s="71">
        <f>データ!EH7</f>
        <v>44.6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49818273</v>
      </c>
      <c r="JK79" s="69"/>
      <c r="JL79" s="69"/>
      <c r="JM79" s="69"/>
      <c r="JN79" s="69"/>
      <c r="JO79" s="69"/>
      <c r="JP79" s="69"/>
      <c r="JQ79" s="69"/>
      <c r="JR79" s="69"/>
      <c r="JS79" s="69"/>
      <c r="JT79" s="69"/>
      <c r="JU79" s="69"/>
      <c r="JV79" s="69"/>
      <c r="JW79" s="69"/>
      <c r="JX79" s="69"/>
      <c r="JY79" s="69"/>
      <c r="JZ79" s="69"/>
      <c r="KA79" s="69"/>
      <c r="KB79" s="69"/>
      <c r="KC79" s="69">
        <f>データ!EP7</f>
        <v>49874182</v>
      </c>
      <c r="KD79" s="69"/>
      <c r="KE79" s="69"/>
      <c r="KF79" s="69"/>
      <c r="KG79" s="69"/>
      <c r="KH79" s="69"/>
      <c r="KI79" s="69"/>
      <c r="KJ79" s="69"/>
      <c r="KK79" s="69"/>
      <c r="KL79" s="69"/>
      <c r="KM79" s="69"/>
      <c r="KN79" s="69"/>
      <c r="KO79" s="69"/>
      <c r="KP79" s="69"/>
      <c r="KQ79" s="69"/>
      <c r="KR79" s="69"/>
      <c r="KS79" s="69"/>
      <c r="KT79" s="69"/>
      <c r="KU79" s="69"/>
      <c r="KV79" s="69">
        <f>データ!EQ7</f>
        <v>52122436</v>
      </c>
      <c r="KW79" s="69"/>
      <c r="KX79" s="69"/>
      <c r="KY79" s="69"/>
      <c r="KZ79" s="69"/>
      <c r="LA79" s="69"/>
      <c r="LB79" s="69"/>
      <c r="LC79" s="69"/>
      <c r="LD79" s="69"/>
      <c r="LE79" s="69"/>
      <c r="LF79" s="69"/>
      <c r="LG79" s="69"/>
      <c r="LH79" s="69"/>
      <c r="LI79" s="69"/>
      <c r="LJ79" s="69"/>
      <c r="LK79" s="69"/>
      <c r="LL79" s="69"/>
      <c r="LM79" s="69"/>
      <c r="LN79" s="69"/>
      <c r="LO79" s="69">
        <f>データ!ER7</f>
        <v>51684309</v>
      </c>
      <c r="LP79" s="69"/>
      <c r="LQ79" s="69"/>
      <c r="LR79" s="69"/>
      <c r="LS79" s="69"/>
      <c r="LT79" s="69"/>
      <c r="LU79" s="69"/>
      <c r="LV79" s="69"/>
      <c r="LW79" s="69"/>
      <c r="LX79" s="69"/>
      <c r="LY79" s="69"/>
      <c r="LZ79" s="69"/>
      <c r="MA79" s="69"/>
      <c r="MB79" s="69"/>
      <c r="MC79" s="69"/>
      <c r="MD79" s="69"/>
      <c r="ME79" s="69"/>
      <c r="MF79" s="69"/>
      <c r="MG79" s="69"/>
      <c r="MH79" s="69">
        <f>データ!ES7</f>
        <v>52129600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k1md3Z7pOz1CQfGL01oRJ8MuTdKp3n3yVddnxUYHz5dyoYz82zlLM5mh6KAcX0adCXXXnNvpEQblBe6ARNgw==" saltValue="Y7ygL8bTgojRQtt3OYTxz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155</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156</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157</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158</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159</v>
      </c>
      <c r="EI5" s="52" t="s">
        <v>149</v>
      </c>
      <c r="EJ5" s="52" t="s">
        <v>150</v>
      </c>
      <c r="EK5" s="52" t="s">
        <v>151</v>
      </c>
      <c r="EL5" s="52" t="s">
        <v>152</v>
      </c>
      <c r="EM5" s="52" t="s">
        <v>153</v>
      </c>
      <c r="EN5" s="52" t="s">
        <v>160</v>
      </c>
      <c r="EO5" s="52" t="s">
        <v>161</v>
      </c>
      <c r="EP5" s="52" t="s">
        <v>145</v>
      </c>
      <c r="EQ5" s="52" t="s">
        <v>162</v>
      </c>
      <c r="ER5" s="52" t="s">
        <v>147</v>
      </c>
      <c r="ES5" s="52" t="s">
        <v>148</v>
      </c>
      <c r="ET5" s="52" t="s">
        <v>149</v>
      </c>
      <c r="EU5" s="52" t="s">
        <v>150</v>
      </c>
      <c r="EV5" s="52" t="s">
        <v>151</v>
      </c>
      <c r="EW5" s="52" t="s">
        <v>152</v>
      </c>
      <c r="EX5" s="52" t="s">
        <v>153</v>
      </c>
      <c r="EY5" s="52" t="s">
        <v>154</v>
      </c>
    </row>
    <row r="6" spans="1:155" s="57" customFormat="1" x14ac:dyDescent="0.15">
      <c r="A6" s="38" t="s">
        <v>163</v>
      </c>
      <c r="B6" s="53">
        <f>B8</f>
        <v>2021</v>
      </c>
      <c r="C6" s="53">
        <f t="shared" ref="C6:M6" si="2">C8</f>
        <v>63649</v>
      </c>
      <c r="D6" s="53">
        <f t="shared" si="2"/>
        <v>46</v>
      </c>
      <c r="E6" s="53">
        <f t="shared" si="2"/>
        <v>6</v>
      </c>
      <c r="F6" s="53">
        <f t="shared" si="2"/>
        <v>0</v>
      </c>
      <c r="G6" s="53">
        <f t="shared" si="2"/>
        <v>1</v>
      </c>
      <c r="H6" s="158" t="str">
        <f>IF(H8&lt;&gt;I8,H8,"")&amp;IF(I8&lt;&gt;J8,I8,"")&amp;"　"&amp;J8</f>
        <v>山形県真室川町　町立真室川病院</v>
      </c>
      <c r="I6" s="159"/>
      <c r="J6" s="16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3</v>
      </c>
      <c r="R6" s="53" t="str">
        <f t="shared" si="3"/>
        <v>-</v>
      </c>
      <c r="S6" s="53" t="str">
        <f t="shared" si="3"/>
        <v>訓</v>
      </c>
      <c r="T6" s="53" t="str">
        <f t="shared" si="3"/>
        <v>救</v>
      </c>
      <c r="U6" s="54">
        <f>U8</f>
        <v>7111</v>
      </c>
      <c r="V6" s="54">
        <f>V8</f>
        <v>4563</v>
      </c>
      <c r="W6" s="53" t="str">
        <f>W8</f>
        <v>第１種該当</v>
      </c>
      <c r="X6" s="53" t="str">
        <f t="shared" ref="X6" si="4">X8</f>
        <v>-</v>
      </c>
      <c r="Y6" s="53" t="str">
        <f t="shared" si="3"/>
        <v>１３：１</v>
      </c>
      <c r="Z6" s="54">
        <f t="shared" si="3"/>
        <v>55</v>
      </c>
      <c r="AA6" s="54" t="str">
        <f t="shared" si="3"/>
        <v>-</v>
      </c>
      <c r="AB6" s="54" t="str">
        <f t="shared" si="3"/>
        <v>-</v>
      </c>
      <c r="AC6" s="54" t="str">
        <f t="shared" si="3"/>
        <v>-</v>
      </c>
      <c r="AD6" s="54" t="str">
        <f t="shared" si="3"/>
        <v>-</v>
      </c>
      <c r="AE6" s="54">
        <f t="shared" si="3"/>
        <v>55</v>
      </c>
      <c r="AF6" s="54">
        <f t="shared" si="3"/>
        <v>55</v>
      </c>
      <c r="AG6" s="54" t="str">
        <f t="shared" si="3"/>
        <v>-</v>
      </c>
      <c r="AH6" s="54">
        <f t="shared" si="3"/>
        <v>55</v>
      </c>
      <c r="AI6" s="55">
        <f>IF(AI8="-",NA(),AI8)</f>
        <v>100.3</v>
      </c>
      <c r="AJ6" s="55">
        <f t="shared" ref="AJ6:AR6" si="5">IF(AJ8="-",NA(),AJ8)</f>
        <v>101.2</v>
      </c>
      <c r="AK6" s="55">
        <f t="shared" si="5"/>
        <v>100.4</v>
      </c>
      <c r="AL6" s="55">
        <f t="shared" si="5"/>
        <v>100.4</v>
      </c>
      <c r="AM6" s="55">
        <f t="shared" si="5"/>
        <v>100.2</v>
      </c>
      <c r="AN6" s="55">
        <f t="shared" si="5"/>
        <v>98.2</v>
      </c>
      <c r="AO6" s="55">
        <f t="shared" si="5"/>
        <v>97.5</v>
      </c>
      <c r="AP6" s="55">
        <f t="shared" si="5"/>
        <v>97.7</v>
      </c>
      <c r="AQ6" s="55">
        <f t="shared" si="5"/>
        <v>100.7</v>
      </c>
      <c r="AR6" s="55">
        <f t="shared" si="5"/>
        <v>103.6</v>
      </c>
      <c r="AS6" s="55" t="str">
        <f>IF(AS8="-","【-】","【"&amp;SUBSTITUTE(TEXT(AS8,"#,##0.0"),"-","△")&amp;"】")</f>
        <v>【106.2】</v>
      </c>
      <c r="AT6" s="55">
        <f>IF(AT8="-",NA(),AT8)</f>
        <v>84.3</v>
      </c>
      <c r="AU6" s="55">
        <f t="shared" ref="AU6:BC6" si="6">IF(AU8="-",NA(),AU8)</f>
        <v>82.4</v>
      </c>
      <c r="AV6" s="55">
        <f t="shared" si="6"/>
        <v>75.900000000000006</v>
      </c>
      <c r="AW6" s="55">
        <f t="shared" si="6"/>
        <v>69.7</v>
      </c>
      <c r="AX6" s="55">
        <f t="shared" si="6"/>
        <v>69.8</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81.400000000000006</v>
      </c>
      <c r="BQ6" s="55">
        <f t="shared" ref="BQ6:BY6" si="8">IF(BQ8="-",NA(),BQ8)</f>
        <v>84.8</v>
      </c>
      <c r="BR6" s="55">
        <f t="shared" si="8"/>
        <v>80</v>
      </c>
      <c r="BS6" s="55">
        <f t="shared" si="8"/>
        <v>77.7</v>
      </c>
      <c r="BT6" s="55">
        <f t="shared" si="8"/>
        <v>74.8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26853</v>
      </c>
      <c r="CB6" s="56">
        <f t="shared" ref="CB6:CJ6" si="9">IF(CB8="-",NA(),CB8)</f>
        <v>25816</v>
      </c>
      <c r="CC6" s="56">
        <f t="shared" si="9"/>
        <v>25036</v>
      </c>
      <c r="CD6" s="56">
        <f t="shared" si="9"/>
        <v>24551</v>
      </c>
      <c r="CE6" s="56">
        <f t="shared" si="9"/>
        <v>25024</v>
      </c>
      <c r="CF6" s="56">
        <f t="shared" si="9"/>
        <v>25249</v>
      </c>
      <c r="CG6" s="56">
        <f t="shared" si="9"/>
        <v>25711</v>
      </c>
      <c r="CH6" s="56">
        <f t="shared" si="9"/>
        <v>26415</v>
      </c>
      <c r="CI6" s="56">
        <f t="shared" si="9"/>
        <v>27227</v>
      </c>
      <c r="CJ6" s="56">
        <f t="shared" si="9"/>
        <v>28176</v>
      </c>
      <c r="CK6" s="55" t="str">
        <f>IF(CK8="-","【-】","【"&amp;SUBSTITUTE(TEXT(CK8,"#,##0"),"-","△")&amp;"】")</f>
        <v>【59,287】</v>
      </c>
      <c r="CL6" s="56">
        <f>IF(CL8="-",NA(),CL8)</f>
        <v>5120</v>
      </c>
      <c r="CM6" s="56">
        <f t="shared" ref="CM6:CU6" si="10">IF(CM8="-",NA(),CM8)</f>
        <v>5152</v>
      </c>
      <c r="CN6" s="56">
        <f t="shared" si="10"/>
        <v>5336</v>
      </c>
      <c r="CO6" s="56">
        <f t="shared" si="10"/>
        <v>5276</v>
      </c>
      <c r="CP6" s="56">
        <f t="shared" si="10"/>
        <v>5624</v>
      </c>
      <c r="CQ6" s="56">
        <f t="shared" si="10"/>
        <v>8852</v>
      </c>
      <c r="CR6" s="56">
        <f t="shared" si="10"/>
        <v>9060</v>
      </c>
      <c r="CS6" s="56">
        <f t="shared" si="10"/>
        <v>9135</v>
      </c>
      <c r="CT6" s="56">
        <f t="shared" si="10"/>
        <v>9509</v>
      </c>
      <c r="CU6" s="56">
        <f t="shared" si="10"/>
        <v>9548</v>
      </c>
      <c r="CV6" s="55" t="str">
        <f>IF(CV8="-","【-】","【"&amp;SUBSTITUTE(TEXT(CV8,"#,##0"),"-","△")&amp;"】")</f>
        <v>【17,202】</v>
      </c>
      <c r="CW6" s="55">
        <f>IF(CW8="-",NA(),CW8)</f>
        <v>50.1</v>
      </c>
      <c r="CX6" s="55">
        <f t="shared" ref="CX6:DF6" si="11">IF(CX8="-",NA(),CX8)</f>
        <v>52.6</v>
      </c>
      <c r="CY6" s="55">
        <f t="shared" si="11"/>
        <v>62.6</v>
      </c>
      <c r="CZ6" s="55">
        <f t="shared" si="11"/>
        <v>82.1</v>
      </c>
      <c r="DA6" s="55">
        <f t="shared" si="11"/>
        <v>79.2</v>
      </c>
      <c r="DB6" s="55">
        <f t="shared" si="11"/>
        <v>70.3</v>
      </c>
      <c r="DC6" s="55">
        <f t="shared" si="11"/>
        <v>71.099999999999994</v>
      </c>
      <c r="DD6" s="55">
        <f t="shared" si="11"/>
        <v>72</v>
      </c>
      <c r="DE6" s="55">
        <f t="shared" si="11"/>
        <v>77.7</v>
      </c>
      <c r="DF6" s="55">
        <f t="shared" si="11"/>
        <v>75.7</v>
      </c>
      <c r="DG6" s="55" t="str">
        <f>IF(DG8="-","【-】","【"&amp;SUBSTITUTE(TEXT(DG8,"#,##0.0"),"-","△")&amp;"】")</f>
        <v>【56.4】</v>
      </c>
      <c r="DH6" s="55">
        <f>IF(DH8="-",NA(),DH8)</f>
        <v>16</v>
      </c>
      <c r="DI6" s="55">
        <f t="shared" ref="DI6:DQ6" si="12">IF(DI8="-",NA(),DI8)</f>
        <v>14.1</v>
      </c>
      <c r="DJ6" s="55">
        <f t="shared" si="12"/>
        <v>12.9</v>
      </c>
      <c r="DK6" s="55">
        <f t="shared" si="12"/>
        <v>12.7</v>
      </c>
      <c r="DL6" s="55">
        <f t="shared" si="12"/>
        <v>12.2</v>
      </c>
      <c r="DM6" s="55">
        <f t="shared" si="12"/>
        <v>17</v>
      </c>
      <c r="DN6" s="55">
        <f t="shared" si="12"/>
        <v>16.5</v>
      </c>
      <c r="DO6" s="55">
        <f t="shared" si="12"/>
        <v>16</v>
      </c>
      <c r="DP6" s="55">
        <f t="shared" si="12"/>
        <v>15.7</v>
      </c>
      <c r="DQ6" s="55">
        <f t="shared" si="12"/>
        <v>14.6</v>
      </c>
      <c r="DR6" s="55" t="str">
        <f>IF(DR8="-","【-】","【"&amp;SUBSTITUTE(TEXT(DR8,"#,##0.0"),"-","△")&amp;"】")</f>
        <v>【24.8】</v>
      </c>
      <c r="DS6" s="55">
        <f>IF(DS8="-",NA(),DS8)</f>
        <v>27.6</v>
      </c>
      <c r="DT6" s="55">
        <f t="shared" ref="DT6:EB6" si="13">IF(DT8="-",NA(),DT8)</f>
        <v>28.2</v>
      </c>
      <c r="DU6" s="55">
        <f t="shared" si="13"/>
        <v>28</v>
      </c>
      <c r="DV6" s="55">
        <f t="shared" si="13"/>
        <v>28</v>
      </c>
      <c r="DW6" s="55">
        <f t="shared" si="13"/>
        <v>30.1</v>
      </c>
      <c r="DX6" s="55">
        <f t="shared" si="13"/>
        <v>53.8</v>
      </c>
      <c r="DY6" s="55">
        <f t="shared" si="13"/>
        <v>56.1</v>
      </c>
      <c r="DZ6" s="55">
        <f t="shared" si="13"/>
        <v>56.4</v>
      </c>
      <c r="EA6" s="55">
        <f t="shared" si="13"/>
        <v>56.9</v>
      </c>
      <c r="EB6" s="55">
        <f t="shared" si="13"/>
        <v>58.3</v>
      </c>
      <c r="EC6" s="55" t="str">
        <f>IF(EC8="-","【-】","【"&amp;SUBSTITUTE(TEXT(EC8,"#,##0.0"),"-","△")&amp;"】")</f>
        <v>【56.0】</v>
      </c>
      <c r="ED6" s="55">
        <f>IF(ED8="-",NA(),ED8)</f>
        <v>48</v>
      </c>
      <c r="EE6" s="55">
        <f t="shared" ref="EE6:EM6" si="14">IF(EE8="-",NA(),EE8)</f>
        <v>47.6</v>
      </c>
      <c r="EF6" s="55">
        <f t="shared" si="14"/>
        <v>25.7</v>
      </c>
      <c r="EG6" s="55">
        <f t="shared" si="14"/>
        <v>39.700000000000003</v>
      </c>
      <c r="EH6" s="55">
        <f t="shared" si="14"/>
        <v>44.6</v>
      </c>
      <c r="EI6" s="55">
        <f t="shared" si="14"/>
        <v>71</v>
      </c>
      <c r="EJ6" s="55">
        <f t="shared" si="14"/>
        <v>73.2</v>
      </c>
      <c r="EK6" s="55">
        <f t="shared" si="14"/>
        <v>73.400000000000006</v>
      </c>
      <c r="EL6" s="55">
        <f t="shared" si="14"/>
        <v>72.5</v>
      </c>
      <c r="EM6" s="55">
        <f t="shared" si="14"/>
        <v>72.3</v>
      </c>
      <c r="EN6" s="55" t="str">
        <f>IF(EN8="-","【-】","【"&amp;SUBSTITUTE(TEXT(EN8,"#,##0.0"),"-","△")&amp;"】")</f>
        <v>【70.7】</v>
      </c>
      <c r="EO6" s="56">
        <f>IF(EO8="-",NA(),EO8)</f>
        <v>49818273</v>
      </c>
      <c r="EP6" s="56">
        <f t="shared" ref="EP6:EX6" si="15">IF(EP8="-",NA(),EP8)</f>
        <v>49874182</v>
      </c>
      <c r="EQ6" s="56">
        <f t="shared" si="15"/>
        <v>52122436</v>
      </c>
      <c r="ER6" s="56">
        <f t="shared" si="15"/>
        <v>51684309</v>
      </c>
      <c r="ES6" s="56">
        <f t="shared" si="15"/>
        <v>52129600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164</v>
      </c>
      <c r="B7" s="53">
        <f t="shared" ref="B7:AH7" si="16">B8</f>
        <v>2021</v>
      </c>
      <c r="C7" s="53">
        <f t="shared" si="16"/>
        <v>63649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3</v>
      </c>
      <c r="R7" s="53" t="str">
        <f t="shared" si="16"/>
        <v>-</v>
      </c>
      <c r="S7" s="53" t="str">
        <f t="shared" si="16"/>
        <v>訓</v>
      </c>
      <c r="T7" s="53" t="str">
        <f t="shared" si="16"/>
        <v>救</v>
      </c>
      <c r="U7" s="54">
        <f>U8</f>
        <v>7111</v>
      </c>
      <c r="V7" s="54">
        <f>V8</f>
        <v>4563</v>
      </c>
      <c r="W7" s="53" t="str">
        <f>W8</f>
        <v>第１種該当</v>
      </c>
      <c r="X7" s="53" t="str">
        <f t="shared" si="16"/>
        <v>-</v>
      </c>
      <c r="Y7" s="53" t="str">
        <f t="shared" si="16"/>
        <v>１３：１</v>
      </c>
      <c r="Z7" s="54">
        <f t="shared" si="16"/>
        <v>55</v>
      </c>
      <c r="AA7" s="54" t="str">
        <f t="shared" si="16"/>
        <v>-</v>
      </c>
      <c r="AB7" s="54" t="str">
        <f t="shared" si="16"/>
        <v>-</v>
      </c>
      <c r="AC7" s="54" t="str">
        <f t="shared" si="16"/>
        <v>-</v>
      </c>
      <c r="AD7" s="54" t="str">
        <f t="shared" si="16"/>
        <v>-</v>
      </c>
      <c r="AE7" s="54">
        <f t="shared" si="16"/>
        <v>55</v>
      </c>
      <c r="AF7" s="54">
        <f t="shared" si="16"/>
        <v>55</v>
      </c>
      <c r="AG7" s="54" t="str">
        <f t="shared" si="16"/>
        <v>-</v>
      </c>
      <c r="AH7" s="54">
        <f t="shared" si="16"/>
        <v>55</v>
      </c>
      <c r="AI7" s="55">
        <f>AI8</f>
        <v>100.3</v>
      </c>
      <c r="AJ7" s="55">
        <f t="shared" ref="AJ7:AR7" si="17">AJ8</f>
        <v>101.2</v>
      </c>
      <c r="AK7" s="55">
        <f t="shared" si="17"/>
        <v>100.4</v>
      </c>
      <c r="AL7" s="55">
        <f t="shared" si="17"/>
        <v>100.4</v>
      </c>
      <c r="AM7" s="55">
        <f t="shared" si="17"/>
        <v>100.2</v>
      </c>
      <c r="AN7" s="55">
        <f t="shared" si="17"/>
        <v>98.2</v>
      </c>
      <c r="AO7" s="55">
        <f t="shared" si="17"/>
        <v>97.5</v>
      </c>
      <c r="AP7" s="55">
        <f t="shared" si="17"/>
        <v>97.7</v>
      </c>
      <c r="AQ7" s="55">
        <f t="shared" si="17"/>
        <v>100.7</v>
      </c>
      <c r="AR7" s="55">
        <f t="shared" si="17"/>
        <v>103.6</v>
      </c>
      <c r="AS7" s="55"/>
      <c r="AT7" s="55">
        <f>AT8</f>
        <v>84.3</v>
      </c>
      <c r="AU7" s="55">
        <f t="shared" ref="AU7:BC7" si="18">AU8</f>
        <v>82.4</v>
      </c>
      <c r="AV7" s="55">
        <f t="shared" si="18"/>
        <v>75.900000000000006</v>
      </c>
      <c r="AW7" s="55">
        <f t="shared" si="18"/>
        <v>69.7</v>
      </c>
      <c r="AX7" s="55">
        <f t="shared" si="18"/>
        <v>69.8</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81.400000000000006</v>
      </c>
      <c r="BQ7" s="55">
        <f t="shared" ref="BQ7:BY7" si="20">BQ8</f>
        <v>84.8</v>
      </c>
      <c r="BR7" s="55">
        <f t="shared" si="20"/>
        <v>80</v>
      </c>
      <c r="BS7" s="55">
        <f t="shared" si="20"/>
        <v>77.7</v>
      </c>
      <c r="BT7" s="55">
        <f t="shared" si="20"/>
        <v>74.8</v>
      </c>
      <c r="BU7" s="55">
        <f t="shared" si="20"/>
        <v>67.900000000000006</v>
      </c>
      <c r="BV7" s="55">
        <f t="shared" si="20"/>
        <v>66.900000000000006</v>
      </c>
      <c r="BW7" s="55">
        <f t="shared" si="20"/>
        <v>66.099999999999994</v>
      </c>
      <c r="BX7" s="55">
        <f t="shared" si="20"/>
        <v>62.3</v>
      </c>
      <c r="BY7" s="55">
        <f t="shared" si="20"/>
        <v>62.1</v>
      </c>
      <c r="BZ7" s="55"/>
      <c r="CA7" s="56">
        <f>CA8</f>
        <v>26853</v>
      </c>
      <c r="CB7" s="56">
        <f t="shared" ref="CB7:CJ7" si="21">CB8</f>
        <v>25816</v>
      </c>
      <c r="CC7" s="56">
        <f t="shared" si="21"/>
        <v>25036</v>
      </c>
      <c r="CD7" s="56">
        <f t="shared" si="21"/>
        <v>24551</v>
      </c>
      <c r="CE7" s="56">
        <f t="shared" si="21"/>
        <v>25024</v>
      </c>
      <c r="CF7" s="56">
        <f t="shared" si="21"/>
        <v>25249</v>
      </c>
      <c r="CG7" s="56">
        <f t="shared" si="21"/>
        <v>25711</v>
      </c>
      <c r="CH7" s="56">
        <f t="shared" si="21"/>
        <v>26415</v>
      </c>
      <c r="CI7" s="56">
        <f t="shared" si="21"/>
        <v>27227</v>
      </c>
      <c r="CJ7" s="56">
        <f t="shared" si="21"/>
        <v>28176</v>
      </c>
      <c r="CK7" s="55"/>
      <c r="CL7" s="56">
        <f>CL8</f>
        <v>5120</v>
      </c>
      <c r="CM7" s="56">
        <f t="shared" ref="CM7:CU7" si="22">CM8</f>
        <v>5152</v>
      </c>
      <c r="CN7" s="56">
        <f t="shared" si="22"/>
        <v>5336</v>
      </c>
      <c r="CO7" s="56">
        <f t="shared" si="22"/>
        <v>5276</v>
      </c>
      <c r="CP7" s="56">
        <f t="shared" si="22"/>
        <v>5624</v>
      </c>
      <c r="CQ7" s="56">
        <f t="shared" si="22"/>
        <v>8852</v>
      </c>
      <c r="CR7" s="56">
        <f t="shared" si="22"/>
        <v>9060</v>
      </c>
      <c r="CS7" s="56">
        <f t="shared" si="22"/>
        <v>9135</v>
      </c>
      <c r="CT7" s="56">
        <f t="shared" si="22"/>
        <v>9509</v>
      </c>
      <c r="CU7" s="56">
        <f t="shared" si="22"/>
        <v>9548</v>
      </c>
      <c r="CV7" s="55"/>
      <c r="CW7" s="55">
        <f>CW8</f>
        <v>50.1</v>
      </c>
      <c r="CX7" s="55">
        <f t="shared" ref="CX7:DF7" si="23">CX8</f>
        <v>52.6</v>
      </c>
      <c r="CY7" s="55">
        <f t="shared" si="23"/>
        <v>62.6</v>
      </c>
      <c r="CZ7" s="55">
        <f t="shared" si="23"/>
        <v>82.1</v>
      </c>
      <c r="DA7" s="55">
        <f t="shared" si="23"/>
        <v>79.2</v>
      </c>
      <c r="DB7" s="55">
        <f t="shared" si="23"/>
        <v>70.3</v>
      </c>
      <c r="DC7" s="55">
        <f t="shared" si="23"/>
        <v>71.099999999999994</v>
      </c>
      <c r="DD7" s="55">
        <f t="shared" si="23"/>
        <v>72</v>
      </c>
      <c r="DE7" s="55">
        <f t="shared" si="23"/>
        <v>77.7</v>
      </c>
      <c r="DF7" s="55">
        <f t="shared" si="23"/>
        <v>75.7</v>
      </c>
      <c r="DG7" s="55"/>
      <c r="DH7" s="55">
        <f>DH8</f>
        <v>16</v>
      </c>
      <c r="DI7" s="55">
        <f t="shared" ref="DI7:DQ7" si="24">DI8</f>
        <v>14.1</v>
      </c>
      <c r="DJ7" s="55">
        <f t="shared" si="24"/>
        <v>12.9</v>
      </c>
      <c r="DK7" s="55">
        <f t="shared" si="24"/>
        <v>12.7</v>
      </c>
      <c r="DL7" s="55">
        <f t="shared" si="24"/>
        <v>12.2</v>
      </c>
      <c r="DM7" s="55">
        <f t="shared" si="24"/>
        <v>17</v>
      </c>
      <c r="DN7" s="55">
        <f t="shared" si="24"/>
        <v>16.5</v>
      </c>
      <c r="DO7" s="55">
        <f t="shared" si="24"/>
        <v>16</v>
      </c>
      <c r="DP7" s="55">
        <f t="shared" si="24"/>
        <v>15.7</v>
      </c>
      <c r="DQ7" s="55">
        <f t="shared" si="24"/>
        <v>14.6</v>
      </c>
      <c r="DR7" s="55"/>
      <c r="DS7" s="55">
        <f>DS8</f>
        <v>27.6</v>
      </c>
      <c r="DT7" s="55">
        <f t="shared" ref="DT7:EB7" si="25">DT8</f>
        <v>28.2</v>
      </c>
      <c r="DU7" s="55">
        <f t="shared" si="25"/>
        <v>28</v>
      </c>
      <c r="DV7" s="55">
        <f t="shared" si="25"/>
        <v>28</v>
      </c>
      <c r="DW7" s="55">
        <f t="shared" si="25"/>
        <v>30.1</v>
      </c>
      <c r="DX7" s="55">
        <f t="shared" si="25"/>
        <v>53.8</v>
      </c>
      <c r="DY7" s="55">
        <f t="shared" si="25"/>
        <v>56.1</v>
      </c>
      <c r="DZ7" s="55">
        <f t="shared" si="25"/>
        <v>56.4</v>
      </c>
      <c r="EA7" s="55">
        <f t="shared" si="25"/>
        <v>56.9</v>
      </c>
      <c r="EB7" s="55">
        <f t="shared" si="25"/>
        <v>58.3</v>
      </c>
      <c r="EC7" s="55"/>
      <c r="ED7" s="55">
        <f>ED8</f>
        <v>48</v>
      </c>
      <c r="EE7" s="55">
        <f t="shared" ref="EE7:EM7" si="26">EE8</f>
        <v>47.6</v>
      </c>
      <c r="EF7" s="55">
        <f t="shared" si="26"/>
        <v>25.7</v>
      </c>
      <c r="EG7" s="55">
        <f t="shared" si="26"/>
        <v>39.700000000000003</v>
      </c>
      <c r="EH7" s="55">
        <f t="shared" si="26"/>
        <v>44.6</v>
      </c>
      <c r="EI7" s="55">
        <f t="shared" si="26"/>
        <v>71</v>
      </c>
      <c r="EJ7" s="55">
        <f t="shared" si="26"/>
        <v>73.2</v>
      </c>
      <c r="EK7" s="55">
        <f t="shared" si="26"/>
        <v>73.400000000000006</v>
      </c>
      <c r="EL7" s="55">
        <f t="shared" si="26"/>
        <v>72.5</v>
      </c>
      <c r="EM7" s="55">
        <f t="shared" si="26"/>
        <v>72.3</v>
      </c>
      <c r="EN7" s="55"/>
      <c r="EO7" s="56">
        <f>EO8</f>
        <v>49818273</v>
      </c>
      <c r="EP7" s="56">
        <f t="shared" ref="EP7:EX7" si="27">EP8</f>
        <v>49874182</v>
      </c>
      <c r="EQ7" s="56">
        <f t="shared" si="27"/>
        <v>52122436</v>
      </c>
      <c r="ER7" s="56">
        <f t="shared" si="27"/>
        <v>51684309</v>
      </c>
      <c r="ES7" s="56">
        <f t="shared" si="27"/>
        <v>52129600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63649</v>
      </c>
      <c r="D8" s="58">
        <v>46</v>
      </c>
      <c r="E8" s="58">
        <v>6</v>
      </c>
      <c r="F8" s="58">
        <v>0</v>
      </c>
      <c r="G8" s="58">
        <v>1</v>
      </c>
      <c r="H8" s="58" t="s">
        <v>165</v>
      </c>
      <c r="I8" s="58" t="s">
        <v>166</v>
      </c>
      <c r="J8" s="58" t="s">
        <v>167</v>
      </c>
      <c r="K8" s="58" t="s">
        <v>168</v>
      </c>
      <c r="L8" s="58" t="s">
        <v>169</v>
      </c>
      <c r="M8" s="58" t="s">
        <v>170</v>
      </c>
      <c r="N8" s="58" t="s">
        <v>171</v>
      </c>
      <c r="O8" s="58" t="s">
        <v>172</v>
      </c>
      <c r="P8" s="58" t="s">
        <v>173</v>
      </c>
      <c r="Q8" s="59">
        <v>3</v>
      </c>
      <c r="R8" s="58" t="s">
        <v>39</v>
      </c>
      <c r="S8" s="58" t="s">
        <v>174</v>
      </c>
      <c r="T8" s="58" t="s">
        <v>175</v>
      </c>
      <c r="U8" s="59">
        <v>7111</v>
      </c>
      <c r="V8" s="59">
        <v>4563</v>
      </c>
      <c r="W8" s="58" t="s">
        <v>176</v>
      </c>
      <c r="X8" s="58" t="s">
        <v>39</v>
      </c>
      <c r="Y8" s="60" t="s">
        <v>177</v>
      </c>
      <c r="Z8" s="59">
        <v>55</v>
      </c>
      <c r="AA8" s="59" t="s">
        <v>39</v>
      </c>
      <c r="AB8" s="59" t="s">
        <v>39</v>
      </c>
      <c r="AC8" s="59" t="s">
        <v>39</v>
      </c>
      <c r="AD8" s="59" t="s">
        <v>39</v>
      </c>
      <c r="AE8" s="59">
        <v>55</v>
      </c>
      <c r="AF8" s="59">
        <v>55</v>
      </c>
      <c r="AG8" s="59" t="s">
        <v>39</v>
      </c>
      <c r="AH8" s="59">
        <v>55</v>
      </c>
      <c r="AI8" s="61">
        <v>100.3</v>
      </c>
      <c r="AJ8" s="61">
        <v>101.2</v>
      </c>
      <c r="AK8" s="61">
        <v>100.4</v>
      </c>
      <c r="AL8" s="61">
        <v>100.4</v>
      </c>
      <c r="AM8" s="61">
        <v>100.2</v>
      </c>
      <c r="AN8" s="61">
        <v>98.2</v>
      </c>
      <c r="AO8" s="61">
        <v>97.5</v>
      </c>
      <c r="AP8" s="61">
        <v>97.7</v>
      </c>
      <c r="AQ8" s="61">
        <v>100.7</v>
      </c>
      <c r="AR8" s="61">
        <v>103.6</v>
      </c>
      <c r="AS8" s="61">
        <v>106.2</v>
      </c>
      <c r="AT8" s="61">
        <v>84.3</v>
      </c>
      <c r="AU8" s="61">
        <v>82.4</v>
      </c>
      <c r="AV8" s="61">
        <v>75.900000000000006</v>
      </c>
      <c r="AW8" s="61">
        <v>69.7</v>
      </c>
      <c r="AX8" s="61">
        <v>69.8</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81.400000000000006</v>
      </c>
      <c r="BQ8" s="61">
        <v>84.8</v>
      </c>
      <c r="BR8" s="61">
        <v>80</v>
      </c>
      <c r="BS8" s="61">
        <v>77.7</v>
      </c>
      <c r="BT8" s="61">
        <v>74.8</v>
      </c>
      <c r="BU8" s="61">
        <v>67.900000000000006</v>
      </c>
      <c r="BV8" s="61">
        <v>66.900000000000006</v>
      </c>
      <c r="BW8" s="61">
        <v>66.099999999999994</v>
      </c>
      <c r="BX8" s="61">
        <v>62.3</v>
      </c>
      <c r="BY8" s="61">
        <v>62.1</v>
      </c>
      <c r="BZ8" s="61">
        <v>67.099999999999994</v>
      </c>
      <c r="CA8" s="62">
        <v>26853</v>
      </c>
      <c r="CB8" s="62">
        <v>25816</v>
      </c>
      <c r="CC8" s="62">
        <v>25036</v>
      </c>
      <c r="CD8" s="62">
        <v>24551</v>
      </c>
      <c r="CE8" s="62">
        <v>25024</v>
      </c>
      <c r="CF8" s="62">
        <v>25249</v>
      </c>
      <c r="CG8" s="62">
        <v>25711</v>
      </c>
      <c r="CH8" s="62">
        <v>26415</v>
      </c>
      <c r="CI8" s="62">
        <v>27227</v>
      </c>
      <c r="CJ8" s="62">
        <v>28176</v>
      </c>
      <c r="CK8" s="61">
        <v>59287</v>
      </c>
      <c r="CL8" s="62">
        <v>5120</v>
      </c>
      <c r="CM8" s="62">
        <v>5152</v>
      </c>
      <c r="CN8" s="62">
        <v>5336</v>
      </c>
      <c r="CO8" s="62">
        <v>5276</v>
      </c>
      <c r="CP8" s="62">
        <v>5624</v>
      </c>
      <c r="CQ8" s="62">
        <v>8852</v>
      </c>
      <c r="CR8" s="62">
        <v>9060</v>
      </c>
      <c r="CS8" s="62">
        <v>9135</v>
      </c>
      <c r="CT8" s="62">
        <v>9509</v>
      </c>
      <c r="CU8" s="62">
        <v>9548</v>
      </c>
      <c r="CV8" s="61">
        <v>17202</v>
      </c>
      <c r="CW8" s="62">
        <v>50.1</v>
      </c>
      <c r="CX8" s="62">
        <v>52.6</v>
      </c>
      <c r="CY8" s="62">
        <v>62.6</v>
      </c>
      <c r="CZ8" s="62">
        <v>82.1</v>
      </c>
      <c r="DA8" s="62">
        <v>79.2</v>
      </c>
      <c r="DB8" s="62">
        <v>70.3</v>
      </c>
      <c r="DC8" s="62">
        <v>71.099999999999994</v>
      </c>
      <c r="DD8" s="62">
        <v>72</v>
      </c>
      <c r="DE8" s="62">
        <v>77.7</v>
      </c>
      <c r="DF8" s="62">
        <v>75.7</v>
      </c>
      <c r="DG8" s="62">
        <v>56.4</v>
      </c>
      <c r="DH8" s="62">
        <v>16</v>
      </c>
      <c r="DI8" s="62">
        <v>14.1</v>
      </c>
      <c r="DJ8" s="62">
        <v>12.9</v>
      </c>
      <c r="DK8" s="62">
        <v>12.7</v>
      </c>
      <c r="DL8" s="62">
        <v>12.2</v>
      </c>
      <c r="DM8" s="62">
        <v>17</v>
      </c>
      <c r="DN8" s="62">
        <v>16.5</v>
      </c>
      <c r="DO8" s="62">
        <v>16</v>
      </c>
      <c r="DP8" s="62">
        <v>15.7</v>
      </c>
      <c r="DQ8" s="62">
        <v>14.6</v>
      </c>
      <c r="DR8" s="62">
        <v>24.8</v>
      </c>
      <c r="DS8" s="61">
        <v>27.6</v>
      </c>
      <c r="DT8" s="61">
        <v>28.2</v>
      </c>
      <c r="DU8" s="61">
        <v>28</v>
      </c>
      <c r="DV8" s="61">
        <v>28</v>
      </c>
      <c r="DW8" s="61">
        <v>30.1</v>
      </c>
      <c r="DX8" s="61">
        <v>53.8</v>
      </c>
      <c r="DY8" s="61">
        <v>56.1</v>
      </c>
      <c r="DZ8" s="61">
        <v>56.4</v>
      </c>
      <c r="EA8" s="61">
        <v>56.9</v>
      </c>
      <c r="EB8" s="61">
        <v>58.3</v>
      </c>
      <c r="EC8" s="61">
        <v>56</v>
      </c>
      <c r="ED8" s="61">
        <v>48</v>
      </c>
      <c r="EE8" s="61">
        <v>47.6</v>
      </c>
      <c r="EF8" s="61">
        <v>25.7</v>
      </c>
      <c r="EG8" s="61">
        <v>39.700000000000003</v>
      </c>
      <c r="EH8" s="61">
        <v>44.6</v>
      </c>
      <c r="EI8" s="61">
        <v>71</v>
      </c>
      <c r="EJ8" s="61">
        <v>73.2</v>
      </c>
      <c r="EK8" s="61">
        <v>73.400000000000006</v>
      </c>
      <c r="EL8" s="61">
        <v>72.5</v>
      </c>
      <c r="EM8" s="61">
        <v>72.3</v>
      </c>
      <c r="EN8" s="61">
        <v>70.7</v>
      </c>
      <c r="EO8" s="62">
        <v>49818273</v>
      </c>
      <c r="EP8" s="62">
        <v>49874182</v>
      </c>
      <c r="EQ8" s="62">
        <v>52122436</v>
      </c>
      <c r="ER8" s="62">
        <v>51684309</v>
      </c>
      <c r="ES8" s="62">
        <v>52129600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守</cp:lastModifiedBy>
  <cp:lastPrinted>2023-01-17T04:28:09Z</cp:lastPrinted>
  <dcterms:created xsi:type="dcterms:W3CDTF">2022-12-01T02:18:20Z</dcterms:created>
  <dcterms:modified xsi:type="dcterms:W3CDTF">2023-01-17T04:28:52Z</dcterms:modified>
  <cp:category/>
</cp:coreProperties>
</file>