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192.168.10.251\農村整備課\○上下水道係○\経営比較分析表\R3\【経営比較分析表】2021_063665_47_1718\"/>
    </mc:Choice>
  </mc:AlternateContent>
  <xr:revisionPtr revIDLastSave="0" documentId="13_ncr:1_{E3830FED-C794-4C03-9F6C-13B7EF4F8FB9}" xr6:coauthVersionLast="36" xr6:coauthVersionMax="36" xr10:uidLastSave="{00000000-0000-0000-0000-000000000000}"/>
  <workbookProtection workbookAlgorithmName="SHA-512" workbookHashValue="kHJ1Pd1ny75tfrQUIs1rVI5xZQb4CzMVk/0s7Tb/RzV+oXXr8MQ+bvLgjTeKnDYNASJIzuix6ILliSVYgmvZTQ==" workbookSaltValue="2/Civhn0MuutlIzss84cDw==" workbookSpinCount="100000" lockStructure="1"/>
  <bookViews>
    <workbookView xWindow="0" yWindow="0" windowWidth="20490" windowHeight="745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AL8" i="4"/>
  <c r="P8" i="4"/>
  <c r="I8" i="4"/>
</calcChain>
</file>

<file path=xl/sharedStrings.xml><?xml version="1.0" encoding="utf-8"?>
<sst xmlns="http://schemas.openxmlformats.org/spreadsheetml/2006/main" count="236" uniqueCount="117">
  <si>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</si>
  <si>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</si>
  <si>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</si>
  <si>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</si>
  <si>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</si>
  <si>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</si>
  <si>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</si>
  <si>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</si>
  <si>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</si>
  <si>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</si>
  <si>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</si>
  <si>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</si>
  <si>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</si>
  <si>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</si>
  <si>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</si>
  <si>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</si>
  <si>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</si>
  <si>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</si>
  <si>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</si>
  <si>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</si>
  <si>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</si>
  <si>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</si>
  <si>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</si>
  <si>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</si>
  <si>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</si>
  <si>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</si>
  <si>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</si>
  <si>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</si>
  <si>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</si>
  <si>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</si>
  <si>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</si>
  <si>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</si>
  <si>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</si>
  <si>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</si>
  <si>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</si>
  <si>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</si>
  <si>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</si>
  <si>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</si>
  <si>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</si>
  <si>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</si>
  <si>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</si>
  <si>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</si>
  <si>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</si>
  <si>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</si>
  <si>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</si>
  <si>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</si>
  <si>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</si>
  <si>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</si>
  <si>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</si>
  <si>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</si>
  <si>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</si>
  <si>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</si>
  <si>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</si>
  <si>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</si>
  <si>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</si>
  <si>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</si>
  <si>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</si>
  <si>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</si>
  <si>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</si>
  <si>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</si>
  <si>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</si>
  <si>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</si>
  <si>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</si>
  <si>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</si>
  <si>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</si>
  <si>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</si>
  <si>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</si>
  <si>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</si>
  <si>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</si>
  <si>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</si>
  <si>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</si>
  <si>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</si>
  <si>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</si>
  <si>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</si>
  <si>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</si>
  <si>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</si>
  <si>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</si>
  <si>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</si>
  <si>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</si>
  <si>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</si>
  <si>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</si>
  <si>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</si>
  <si>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</si>
  <si>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</si>
  <si>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</si>
  <si>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</si>
  <si>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</si>
  <si>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</si>
  <si>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</si>
  <si>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</si>
  <si>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</si>
  <si>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</si>
  <si>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</si>
  <si>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</si>
  <si>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</si>
  <si>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</si>
  <si>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鮭川村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</si>
  <si>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</si>
  <si>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</si>
  <si>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</si>
  <si>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</si>
  <si>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</si>
  <si>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</si>
  <si>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</si>
  <si>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</si>
  <si>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</si>
  <si>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</si>
  <si>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</si>
  <si>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</si>
  <si>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</si>
  <si>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</si>
  <si>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</si>
  <si>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</si>
  <si>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</si>
  <si>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大豊地区は平成21年度、日下地区は平成7年度にそれぞれ供用開始しており、日下地区については供用開始から20年以上経過している。令和3年度から機能強化事業を実施しており、施設や管渠の設計・工事を行いながら長寿命化を図っている。</t>
    <rPh sb="64" eb="66">
      <t>レイワ</t>
    </rPh>
    <rPh sb="67" eb="69">
      <t>ネンド</t>
    </rPh>
    <rPh sb="91" eb="93">
      <t>セッケイ</t>
    </rPh>
    <rPh sb="94" eb="96">
      <t>コウジ</t>
    </rPh>
    <phoneticPr fontId="4"/>
  </si>
  <si>
    <t>①繰入金や費用削減により年々増加している支出との均衡を辛うじて保っている。償還金については、一般会計より基準内の繰入を実施している。
⑤H30とR2は料金改定により上がっているが、接続人口の減少により下降傾向となる。
⑥光熱費や汚泥処理費の増大が影響し増加傾向にある。
⑦接続人口が当初想定より低いため、現状施設は過大なスペックとなっている。。
⑧平成21年度から供用開始している大豊地区農業集落排水施設は、供用率が70％程度にとどまっており、水洗化率については平均を下回っている。</t>
    <rPh sb="1" eb="3">
      <t>クリイレ</t>
    </rPh>
    <rPh sb="3" eb="4">
      <t>キン</t>
    </rPh>
    <rPh sb="75" eb="77">
      <t>リョウキン</t>
    </rPh>
    <rPh sb="77" eb="79">
      <t>カイテイ</t>
    </rPh>
    <rPh sb="82" eb="83">
      <t>ア</t>
    </rPh>
    <rPh sb="90" eb="92">
      <t>セツゾク</t>
    </rPh>
    <rPh sb="92" eb="94">
      <t>ジンコウ</t>
    </rPh>
    <rPh sb="95" eb="97">
      <t>ゲンショウ</t>
    </rPh>
    <rPh sb="100" eb="102">
      <t>カコウ</t>
    </rPh>
    <rPh sb="102" eb="104">
      <t>ケイコウ</t>
    </rPh>
    <rPh sb="110" eb="113">
      <t>コウネツヒ</t>
    </rPh>
    <rPh sb="114" eb="116">
      <t>オデイ</t>
    </rPh>
    <rPh sb="116" eb="118">
      <t>ショリ</t>
    </rPh>
    <rPh sb="118" eb="119">
      <t>ヒ</t>
    </rPh>
    <rPh sb="120" eb="122">
      <t>ゾウダイ</t>
    </rPh>
    <rPh sb="128" eb="130">
      <t>ケイコウ</t>
    </rPh>
    <rPh sb="136" eb="138">
      <t>セツゾク</t>
    </rPh>
    <rPh sb="141" eb="143">
      <t>トウショ</t>
    </rPh>
    <rPh sb="143" eb="145">
      <t>ソウテイ</t>
    </rPh>
    <rPh sb="147" eb="148">
      <t>ヒク</t>
    </rPh>
    <rPh sb="152" eb="153">
      <t>ゲン</t>
    </rPh>
    <rPh sb="153" eb="154">
      <t>ジョウ</t>
    </rPh>
    <rPh sb="154" eb="156">
      <t>シセツ</t>
    </rPh>
    <rPh sb="157" eb="159">
      <t>カダイ</t>
    </rPh>
    <rPh sb="211" eb="213">
      <t>テイド</t>
    </rPh>
    <phoneticPr fontId="4"/>
  </si>
  <si>
    <t>　年々人口減少し料金収入も減少傾向にある。
　また、大豊地区の接続率も伸び悩んでいるため接続率向上に向けた取り組みを再度検討し、加えて収納率アップに向けて取り組んでいく必要がある。
　収支計画からシュミレーションしたうえで適切な料金改定を行い、経費回収率を上げることで経営の安定化に繋げていく。
　令和3年度からの機能強化事業により、施設の長寿命化を図りながらライフサイクルコストの低減を図っていく。</t>
    <rPh sb="44" eb="46">
      <t>セツゾク</t>
    </rPh>
    <rPh sb="46" eb="47">
      <t>リツ</t>
    </rPh>
    <rPh sb="47" eb="49">
      <t>コウジョウ</t>
    </rPh>
    <rPh sb="50" eb="51">
      <t>ム</t>
    </rPh>
    <rPh sb="53" eb="54">
      <t>ト</t>
    </rPh>
    <rPh sb="55" eb="56">
      <t>ク</t>
    </rPh>
    <rPh sb="58" eb="60">
      <t>サイド</t>
    </rPh>
    <rPh sb="60" eb="62">
      <t>ケントウ</t>
    </rPh>
    <rPh sb="64" eb="65">
      <t>クワ</t>
    </rPh>
    <rPh sb="84" eb="8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</si>
</sst>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673-4E12-9989-FF501A4DC16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B673-4E12-9989-FF501A4DC16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50.43</c:v>
                </c:pt>
                <c:pt idx="1">
                  <c:v>50.43</c:v>
                </c:pt>
                <c:pt idx="2">
                  <c:v>50.43</c:v>
                </c:pt>
                <c:pt idx="3">
                  <c:v>50.43</c:v>
                </c:pt>
                <c:pt idx="4">
                  <c:v>50.43</c:v>
                </c:pt>
              </c:numCache>
            </c:numRef>
          </c:val>
          <c:extLst>
            <c:ext xmlns:c16="http://schemas.microsoft.com/office/drawing/2014/chart" uri="{C3380CC4-5D6E-409C-BE32-E72D297353CC}">
              <c16:uniqueId val="{00000000-C4D4-43E3-A4C8-CA3A611300A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C4D4-43E3-A4C8-CA3A611300A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74.41</c:v>
                </c:pt>
                <c:pt idx="1">
                  <c:v>73.41</c:v>
                </c:pt>
                <c:pt idx="2">
                  <c:v>77.209999999999994</c:v>
                </c:pt>
                <c:pt idx="3">
                  <c:v>78.3</c:v>
                </c:pt>
                <c:pt idx="4">
                  <c:v>77.540000000000006</c:v>
                </c:pt>
              </c:numCache>
            </c:numRef>
          </c:val>
          <c:extLst>
            <c:ext xmlns:c16="http://schemas.microsoft.com/office/drawing/2014/chart" uri="{C3380CC4-5D6E-409C-BE32-E72D297353CC}">
              <c16:uniqueId val="{00000000-C069-41A3-B6C0-E47EB76C38E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C069-41A3-B6C0-E47EB76C38E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101.13</c:v>
                </c:pt>
                <c:pt idx="1">
                  <c:v>97.88</c:v>
                </c:pt>
                <c:pt idx="2">
                  <c:v>101.91</c:v>
                </c:pt>
                <c:pt idx="3">
                  <c:v>100.51</c:v>
                </c:pt>
                <c:pt idx="4">
                  <c:v>103.15</c:v>
                </c:pt>
              </c:numCache>
            </c:numRef>
          </c:val>
          <c:extLst>
            <c:ext xmlns:c16="http://schemas.microsoft.com/office/drawing/2014/chart" uri="{C3380CC4-5D6E-409C-BE32-E72D297353CC}">
              <c16:uniqueId val="{00000000-5329-413F-98E6-56E969C317C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329-413F-98E6-56E969C317C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F02-4E6F-8D70-A9DB197ECB1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02-4E6F-8D70-A9DB197ECB1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CD-46DF-970A-3003CEF4B0D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CD-46DF-970A-3003CEF4B0D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727-4AD7-8FC7-C489FCA0BCE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727-4AD7-8FC7-C489FCA0BCE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907-407C-A8C2-8E5197C3854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907-407C-A8C2-8E5197C3854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1A6-4549-9AD9-98CC9D1B8B6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A1A6-4549-9AD9-98CC9D1B8B6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35.89</c:v>
                </c:pt>
                <c:pt idx="1">
                  <c:v>92.01</c:v>
                </c:pt>
                <c:pt idx="2">
                  <c:v>78.98</c:v>
                </c:pt>
                <c:pt idx="3">
                  <c:v>89.57</c:v>
                </c:pt>
                <c:pt idx="4">
                  <c:v>69.94</c:v>
                </c:pt>
              </c:numCache>
            </c:numRef>
          </c:val>
          <c:extLst>
            <c:ext xmlns:c16="http://schemas.microsoft.com/office/drawing/2014/chart" uri="{C3380CC4-5D6E-409C-BE32-E72D297353CC}">
              <c16:uniqueId val="{00000000-E80F-4112-9179-72BBCC493C9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E80F-4112-9179-72BBCC493C9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289.33</c:v>
                </c:pt>
                <c:pt idx="1">
                  <c:v>153.19</c:v>
                </c:pt>
                <c:pt idx="2">
                  <c:v>184.39</c:v>
                </c:pt>
                <c:pt idx="3">
                  <c:v>174.02</c:v>
                </c:pt>
                <c:pt idx="4">
                  <c:v>209.68</c:v>
                </c:pt>
              </c:numCache>
            </c:numRef>
          </c:val>
          <c:extLst>
            <c:ext xmlns:c16="http://schemas.microsoft.com/office/drawing/2014/chart" uri="{C3380CC4-5D6E-409C-BE32-E72D297353CC}">
              <c16:uniqueId val="{00000000-CAEA-4470-8304-45E6FFB0758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CAEA-4470-8304-45E6FFB0758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V28"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鮭川村</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6">
        <f>データ!S6</f>
        <v>3979</v>
      </c>
      <c r="AM8" s="46"/>
      <c r="AN8" s="46"/>
      <c r="AO8" s="46"/>
      <c r="AP8" s="46"/>
      <c r="AQ8" s="46"/>
      <c r="AR8" s="46"/>
      <c r="AS8" s="46"/>
      <c r="AT8" s="45">
        <f>データ!T6</f>
        <v>122.14</v>
      </c>
      <c r="AU8" s="45"/>
      <c r="AV8" s="45"/>
      <c r="AW8" s="45"/>
      <c r="AX8" s="45"/>
      <c r="AY8" s="45"/>
      <c r="AZ8" s="45"/>
      <c r="BA8" s="45"/>
      <c r="BB8" s="45">
        <f>データ!U6</f>
        <v>32.58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40.92</v>
      </c>
      <c r="Q10" s="45"/>
      <c r="R10" s="45"/>
      <c r="S10" s="45"/>
      <c r="T10" s="45"/>
      <c r="U10" s="45"/>
      <c r="V10" s="45"/>
      <c r="W10" s="45">
        <f>データ!Q6</f>
        <v>100</v>
      </c>
      <c r="X10" s="45"/>
      <c r="Y10" s="45"/>
      <c r="Z10" s="45"/>
      <c r="AA10" s="45"/>
      <c r="AB10" s="45"/>
      <c r="AC10" s="45"/>
      <c r="AD10" s="46">
        <f>データ!R6</f>
        <v>3720</v>
      </c>
      <c r="AE10" s="46"/>
      <c r="AF10" s="46"/>
      <c r="AG10" s="46"/>
      <c r="AH10" s="46"/>
      <c r="AI10" s="46"/>
      <c r="AJ10" s="46"/>
      <c r="AK10" s="2"/>
      <c r="AL10" s="46">
        <f>データ!V6</f>
        <v>1616</v>
      </c>
      <c r="AM10" s="46"/>
      <c r="AN10" s="46"/>
      <c r="AO10" s="46"/>
      <c r="AP10" s="46"/>
      <c r="AQ10" s="46"/>
      <c r="AR10" s="46"/>
      <c r="AS10" s="46"/>
      <c r="AT10" s="45">
        <f>データ!W6</f>
        <v>1.35</v>
      </c>
      <c r="AU10" s="45"/>
      <c r="AV10" s="45"/>
      <c r="AW10" s="45"/>
      <c r="AX10" s="45"/>
      <c r="AY10" s="45"/>
      <c r="AZ10" s="45"/>
      <c r="BA10" s="45"/>
      <c r="BB10" s="45">
        <f>データ!X6</f>
        <v>1197.04</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43</v>
      </c>
      <c r="N86" s="12" t="s">
        <v>43</v>
      </c>
      <c r="O86" s="12" t="str">
        <f>データ!EO6</f>
        <v>【0.03】</v>
      </c>
    </row>
  </sheetData>
  <sheetProtection algorithmName="SHA-512" hashValue="XFC4MdSUydtj7juyaCz4bKPyoCRIS8+wT1MJ1C9AD3wxInYzeLvdVVhTIxmLkCyVHcIZGpcVIHXTl5/J37moug==" saltValue="yCcb5egWsJF/HcdHWTD8N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5"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5" s="22" customFormat="1" x14ac:dyDescent="0.15">
      <c r="A6" s="14" t="s">
        <v>95</v>
      </c>
      <c r="B6" s="19">
        <f>B7</f>
        <v>2021</v>
      </c>
      <c r="C6" s="19">
        <f t="shared" ref="C6:X6" si="3">C7</f>
        <v>63665</v>
      </c>
      <c r="D6" s="19">
        <f t="shared" si="3"/>
        <v>47</v>
      </c>
      <c r="E6" s="19">
        <f t="shared" si="3"/>
        <v>17</v>
      </c>
      <c r="F6" s="19">
        <f t="shared" si="3"/>
        <v>5</v>
      </c>
      <c r="G6" s="19">
        <f t="shared" si="3"/>
        <v>0</v>
      </c>
      <c r="H6" s="19" t="str">
        <f t="shared" si="3"/>
        <v>山形県　鮭川村</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40.92</v>
      </c>
      <c r="Q6" s="20">
        <f t="shared" si="3"/>
        <v>100</v>
      </c>
      <c r="R6" s="20">
        <f t="shared" si="3"/>
        <v>3720</v>
      </c>
      <c r="S6" s="20">
        <f t="shared" si="3"/>
        <v>3979</v>
      </c>
      <c r="T6" s="20">
        <f t="shared" si="3"/>
        <v>122.14</v>
      </c>
      <c r="U6" s="20">
        <f t="shared" si="3"/>
        <v>32.58</v>
      </c>
      <c r="V6" s="20">
        <f t="shared" si="3"/>
        <v>1616</v>
      </c>
      <c r="W6" s="20">
        <f t="shared" si="3"/>
        <v>1.35</v>
      </c>
      <c r="X6" s="20">
        <f t="shared" si="3"/>
        <v>1197.04</v>
      </c>
      <c r="Y6" s="21">
        <f>IF(Y7="",NA(),Y7)</f>
        <v>101.13</v>
      </c>
      <c r="Z6" s="21">
        <f t="shared" ref="Z6:AH6" si="4">IF(Z7="",NA(),Z7)</f>
        <v>97.88</v>
      </c>
      <c r="AA6" s="21">
        <f t="shared" si="4"/>
        <v>101.91</v>
      </c>
      <c r="AB6" s="21">
        <f t="shared" si="4"/>
        <v>100.51</v>
      </c>
      <c r="AC6" s="21">
        <f t="shared" si="4"/>
        <v>103.15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35.89</v>
      </c>
      <c r="BR6" s="21">
        <f t="shared" ref="BR6:BZ6" si="8">IF(BR7="",NA(),BR7)</f>
        <v>92.01</v>
      </c>
      <c r="BS6" s="21">
        <f t="shared" si="8"/>
        <v>78.98</v>
      </c>
      <c r="BT6" s="21">
        <f t="shared" si="8"/>
        <v>89.57</v>
      </c>
      <c r="BU6" s="21">
        <f t="shared" si="8"/>
        <v>69.94</v>
      </c>
      <c r="BV6" s="21">
        <f t="shared" si="8"/>
        <v>59.8</v>
      </c>
      <c r="BW6" s="21">
        <f t="shared" si="8"/>
        <v>57.77</v>
      </c>
      <c r="BX6" s="21">
        <f t="shared" si="8"/>
        <v>57.31</v>
      </c>
      <c r="BY6" s="21">
        <f t="shared" si="8"/>
        <v>57.08</v>
      </c>
      <c r="BZ6" s="21">
        <f t="shared" si="8"/>
        <v>56.26</v>
      </c>
      <c r="CA6" s="20" t="str">
        <f>IF(CA7="","",IF(CA7="-","【-】","【"&amp;SUBSTITUTE(TEXT(CA7,"#,##0.00"),"-","△")&amp;"】"))</f>
        <v>【60.65】</v>
      </c>
      <c r="CB6" s="21">
        <f>IF(CB7="",NA(),CB7)</f>
        <v>289.33</v>
      </c>
      <c r="CC6" s="21">
        <f t="shared" ref="CC6:CK6" si="9">IF(CC7="",NA(),CC7)</f>
        <v>153.19</v>
      </c>
      <c r="CD6" s="21">
        <f t="shared" si="9"/>
        <v>184.39</v>
      </c>
      <c r="CE6" s="21">
        <f t="shared" si="9"/>
        <v>174.02</v>
      </c>
      <c r="CF6" s="21">
        <f t="shared" si="9"/>
        <v>209.68</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50.43</v>
      </c>
      <c r="CN6" s="21">
        <f t="shared" ref="CN6:CV6" si="10">IF(CN7="",NA(),CN7)</f>
        <v>50.43</v>
      </c>
      <c r="CO6" s="21">
        <f t="shared" si="10"/>
        <v>50.43</v>
      </c>
      <c r="CP6" s="21">
        <f t="shared" si="10"/>
        <v>50.43</v>
      </c>
      <c r="CQ6" s="21">
        <f t="shared" si="10"/>
        <v>50.43</v>
      </c>
      <c r="CR6" s="21">
        <f t="shared" si="10"/>
        <v>51.75</v>
      </c>
      <c r="CS6" s="21">
        <f t="shared" si="10"/>
        <v>50.68</v>
      </c>
      <c r="CT6" s="21">
        <f t="shared" si="10"/>
        <v>50.14</v>
      </c>
      <c r="CU6" s="21">
        <f t="shared" si="10"/>
        <v>54.83</v>
      </c>
      <c r="CV6" s="21">
        <f t="shared" si="10"/>
        <v>66.53</v>
      </c>
      <c r="CW6" s="20" t="str">
        <f>IF(CW7="","",IF(CW7="-","【-】","【"&amp;SUBSTITUTE(TEXT(CW7,"#,##0.00"),"-","△")&amp;"】"))</f>
        <v>【61.14】</v>
      </c>
      <c r="CX6" s="21">
        <f>IF(CX7="",NA(),CX7)</f>
        <v>74.41</v>
      </c>
      <c r="CY6" s="21">
        <f t="shared" ref="CY6:DG6" si="11">IF(CY7="",NA(),CY7)</f>
        <v>73.41</v>
      </c>
      <c r="CZ6" s="21">
        <f t="shared" si="11"/>
        <v>77.209999999999994</v>
      </c>
      <c r="DA6" s="21">
        <f t="shared" si="11"/>
        <v>78.3</v>
      </c>
      <c r="DB6" s="21">
        <f t="shared" si="11"/>
        <v>77.540000000000006</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63665</v>
      </c>
      <c r="D7" s="23">
        <v>47</v>
      </c>
      <c r="E7" s="23">
        <v>17</v>
      </c>
      <c r="F7" s="23">
        <v>5</v>
      </c>
      <c r="G7" s="23">
        <v>0</v>
      </c>
      <c r="H7" s="23" t="s">
        <v>96</v>
      </c>
      <c r="I7" s="23" t="s">
        <v>97</v>
      </c>
      <c r="J7" s="23" t="s">
        <v>98</v>
      </c>
      <c r="K7" s="23" t="s">
        <v>99</v>
      </c>
      <c r="L7" s="23" t="s">
        <v>100</v>
      </c>
      <c r="M7" s="23" t="s">
        <v>101</v>
      </c>
      <c r="N7" s="24" t="s">
        <v>102</v>
      </c>
      <c r="O7" s="24" t="s">
        <v>103</v>
      </c>
      <c r="P7" s="24">
        <v>40.92</v>
      </c>
      <c r="Q7" s="24">
        <v>100</v>
      </c>
      <c r="R7" s="24">
        <v>3720</v>
      </c>
      <c r="S7" s="24">
        <v>3979</v>
      </c>
      <c r="T7" s="24">
        <v>122.14</v>
      </c>
      <c r="U7" s="24">
        <v>32.58</v>
      </c>
      <c r="V7" s="24">
        <v>1616</v>
      </c>
      <c r="W7" s="24">
        <v>1.35</v>
      </c>
      <c r="X7" s="24">
        <v>1197.04</v>
      </c>
      <c r="Y7" s="24">
        <v>101.13</v>
      </c>
      <c r="Z7" s="24">
        <v>97.88</v>
      </c>
      <c r="AA7" s="24">
        <v>101.91</v>
      </c>
      <c r="AB7" s="24">
        <v>100.51</v>
      </c>
      <c r="AC7" s="24">
        <v>103.15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855.8</v>
      </c>
      <c r="BL7" s="24">
        <v>789.46</v>
      </c>
      <c r="BM7" s="24">
        <v>826.83</v>
      </c>
      <c r="BN7" s="24">
        <v>867.83</v>
      </c>
      <c r="BO7" s="24">
        <v>791.76</v>
      </c>
      <c r="BP7" s="24">
        <v>786.37</v>
      </c>
      <c r="BQ7" s="24">
        <v>35.89</v>
      </c>
      <c r="BR7" s="24">
        <v>92.01</v>
      </c>
      <c r="BS7" s="24">
        <v>78.98</v>
      </c>
      <c r="BT7" s="24">
        <v>89.57</v>
      </c>
      <c r="BU7" s="24">
        <v>69.94</v>
      </c>
      <c r="BV7" s="24">
        <v>59.8</v>
      </c>
      <c r="BW7" s="24">
        <v>57.77</v>
      </c>
      <c r="BX7" s="24">
        <v>57.31</v>
      </c>
      <c r="BY7" s="24">
        <v>57.08</v>
      </c>
      <c r="BZ7" s="24">
        <v>56.26</v>
      </c>
      <c r="CA7" s="24">
        <v>60.65</v>
      </c>
      <c r="CB7" s="24">
        <v>289.33</v>
      </c>
      <c r="CC7" s="24">
        <v>153.19</v>
      </c>
      <c r="CD7" s="24">
        <v>184.39</v>
      </c>
      <c r="CE7" s="24">
        <v>174.02</v>
      </c>
      <c r="CF7" s="24">
        <v>209.68</v>
      </c>
      <c r="CG7" s="24">
        <v>263.76</v>
      </c>
      <c r="CH7" s="24">
        <v>274.35000000000002</v>
      </c>
      <c r="CI7" s="24">
        <v>273.52</v>
      </c>
      <c r="CJ7" s="24">
        <v>274.99</v>
      </c>
      <c r="CK7" s="24">
        <v>282.08999999999997</v>
      </c>
      <c r="CL7" s="24">
        <v>256.97000000000003</v>
      </c>
      <c r="CM7" s="24">
        <v>50.43</v>
      </c>
      <c r="CN7" s="24">
        <v>50.43</v>
      </c>
      <c r="CO7" s="24">
        <v>50.43</v>
      </c>
      <c r="CP7" s="24">
        <v>50.43</v>
      </c>
      <c r="CQ7" s="24">
        <v>50.43</v>
      </c>
      <c r="CR7" s="24">
        <v>51.75</v>
      </c>
      <c r="CS7" s="24">
        <v>50.68</v>
      </c>
      <c r="CT7" s="24">
        <v>50.14</v>
      </c>
      <c r="CU7" s="24">
        <v>54.83</v>
      </c>
      <c r="CV7" s="24">
        <v>66.53</v>
      </c>
      <c r="CW7" s="24">
        <v>61.14</v>
      </c>
      <c r="CX7" s="24">
        <v>74.41</v>
      </c>
      <c r="CY7" s="24">
        <v>73.41</v>
      </c>
      <c r="CZ7" s="24">
        <v>77.209999999999994</v>
      </c>
      <c r="DA7" s="24">
        <v>78.3</v>
      </c>
      <c r="DB7" s="24">
        <v>77.540000000000006</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104</v>
      </c>
      <c r="C9" s="26" t="s">
        <v>105</v>
      </c>
      <c r="D9" s="26" t="s">
        <v>106</v>
      </c>
      <c r="E9" s="26" t="s">
        <v>107</v>
      </c>
      <c r="F9" s="26" t="s">
        <v>108</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109</v>
      </c>
    </row>
    <row r="12" spans="1:145" x14ac:dyDescent="0.15">
      <c r="B12">
        <v>1</v>
      </c>
      <c r="C12">
        <v>1</v>
      </c>
      <c r="D12">
        <v>1</v>
      </c>
      <c r="E12">
        <v>2</v>
      </c>
      <c r="F12">
        <v>3</v>
      </c>
      <c r="G12" t="s">
        <v>110</v>
      </c>
    </row>
    <row r="13" spans="1:145" x14ac:dyDescent="0.15">
      <c r="B13" t="s">
        <v>111</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農村整備課ユーザ</cp:lastModifiedBy>
  <cp:lastPrinted>2023-01-13T08:09:34Z</cp:lastPrinted>
  <dcterms:created xsi:type="dcterms:W3CDTF">2022-12-01T01:54:53Z</dcterms:created>
  <dcterms:modified xsi:type="dcterms:W3CDTF">2023-01-13T08:11:23Z</dcterms:modified>
  <cp:category/>
</cp:coreProperties>
</file>