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0.251\農村整備課\○上下水道係○\経営比較分析表\R3\【経営比較分析表】2021_063665_47_010\"/>
    </mc:Choice>
  </mc:AlternateContent>
  <xr:revisionPtr revIDLastSave="0" documentId="13_ncr:1_{B1576958-09FF-4B00-841D-64429DBD1BC9}" xr6:coauthVersionLast="36" xr6:coauthVersionMax="36" xr10:uidLastSave="{00000000-0000-0000-0000-000000000000}"/>
  <workbookProtection workbookAlgorithmName="SHA-512" workbookHashValue="EHi7tXLumPhqOk6zyDq5IbJs382jLwjZeBEp0q6orYF5Jhh+CLuccQHtEoCht2P+sa2ha9cnRP86BeZOjXlWlQ==" workbookSaltValue="VlbA3K2SrZ/3bOUfTPRAwg==" workbookSpinCount="100000" lockStructure="1"/>
  <bookViews>
    <workbookView xWindow="0" yWindow="0" windowWidth="20490" windowHeight="745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BB10" i="4"/>
  <c r="AL10" i="4"/>
  <c r="W10" i="4"/>
  <c r="P10" i="4"/>
  <c r="BB8" i="4"/>
  <c r="AT8" i="4"/>
  <c r="AL8" i="4"/>
  <c r="AD8" i="4"/>
  <c r="W8" i="4"/>
  <c r="P8" i="4"/>
  <c r="I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<sst xmlns="http://schemas.openxmlformats.org/spreadsheetml/2006/main" count="233" uniqueCount="116">
  <si>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</si>
  <si>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</si>
  <si>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</si>
  <si>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</si>
  <si>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</si>
  <si>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</si>
  <si>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</si>
  <si>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</si>
  <si>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</si>
  <si>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</si>
  <si>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</si>
  <si>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</si>
  <si>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</si>
  <si>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</si>
  <si>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</si>
  <si>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</si>
  <si>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</si>
  <si>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</si>
  <si>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</si>
  <si>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</si>
  <si>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</si>
  <si>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</si>
  <si>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</si>
  <si>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</si>
  <si>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</si>
  <si>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</si>
  <si>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</si>
  <si>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</si>
  <si>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</si>
  <si>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</si>
  <si>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</si>
  <si>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</si>
  <si>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</si>
  <si>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</si>
  <si>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</si>
  <si>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</si>
  <si>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</si>
  <si>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</si>
  <si>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</si>
  <si>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</si>
  <si>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</si>
  <si>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</si>
  <si>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</si>
  <si>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</si>
  <si>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</si>
  <si>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</si>
  <si>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</si>
  <si>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</si>
  <si>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</si>
  <si>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</si>
  <si>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</si>
  <si>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</si>
  <si>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</si>
  <si>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</si>
  <si>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</si>
  <si>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</si>
  <si>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</si>
  <si>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</si>
  <si>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</si>
  <si>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</si>
  <si>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</si>
  <si>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</si>
  <si>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</si>
  <si>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</si>
  <si>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</si>
  <si>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</si>
  <si>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</si>
  <si>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</si>
  <si>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</si>
  <si>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</si>
  <si>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</si>
  <si>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</si>
  <si>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</si>
  <si>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</si>
  <si>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</si>
  <si>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</si>
  <si>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</si>
  <si>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</si>
  <si>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</si>
  <si>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</si>
  <si>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</si>
  <si>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</si>
  <si>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</si>
  <si>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</si>
  <si>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</si>
  <si>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</si>
  <si>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</si>
  <si>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</si>
  <si>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</si>
  <si>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</si>
  <si>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</si>
  <si>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</si>
  <si>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</si>
  <si>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</si>
  <si>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鮭川村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</si>
  <si>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</si>
  <si>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</si>
  <si>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</si>
  <si>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</si>
  <si>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</si>
  <si>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</si>
  <si>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</si>
  <si>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</si>
  <si>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</si>
  <si>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</si>
  <si>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</si>
  <si>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</si>
  <si>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</si>
  <si>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</si>
  <si>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</si>
  <si>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</si>
  <si>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</si>
  <si>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</si>
  <si>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経営については、水道会計の職員数を最小限抑え、検針徴収事務については業務の一部を外部に委託し経費を抑制している。
　年々人口減少し料金収入も減少傾向にある。令和2年度に料金を改定し、水道会計の安定運営を図った。また、収納率の向上に向けて取り組んでいる。計画的に老朽管の更新事業を行い、有収率の向上を図り、経費の節減に取り組んでいく。
①については、料金収入の増加や費用削減に取り組み、年々増加している支出との均衡を辛うじて保っている。償還金については、一般会計より基準内の繰入を実施している。
④については、平均を下回っているが、必要な施設等の更新を先送りにしていることもあるため、今後も料金改定を検討しながら安定経営を目指していく。
⑤については、収納対策を強化しながら回収率を保っている、今後も公平性の観点から、収納対策に取り組んでいく。
⑥については、多発する漏水や施設修繕が影響し増加している。
⑦については、例年と比較し増減は少ないが給水人口は減少しているため、将来を見据え今後も注視する。
⑧については、多発する漏水が影響しているが慢性的な漏水も考えられるため、漏水調査を計画的に実施し改善していく。</t>
    <rPh sb="102" eb="103">
      <t>ハカ</t>
    </rPh>
    <rPh sb="175" eb="177">
      <t>リョウキン</t>
    </rPh>
    <rPh sb="177" eb="179">
      <t>シュウニュウ</t>
    </rPh>
    <rPh sb="180" eb="182">
      <t>ゾウカ</t>
    </rPh>
    <rPh sb="183" eb="185">
      <t>ヒヨウ</t>
    </rPh>
    <rPh sb="185" eb="187">
      <t>サクゲン</t>
    </rPh>
    <rPh sb="188" eb="189">
      <t>ト</t>
    </rPh>
    <rPh sb="190" eb="191">
      <t>ク</t>
    </rPh>
    <rPh sb="193" eb="195">
      <t>ネンネン</t>
    </rPh>
    <rPh sb="195" eb="197">
      <t>ゾウカ</t>
    </rPh>
    <rPh sb="201" eb="203">
      <t>シシュツ</t>
    </rPh>
    <rPh sb="205" eb="207">
      <t>キンコウ</t>
    </rPh>
    <rPh sb="208" eb="209">
      <t>カロ</t>
    </rPh>
    <rPh sb="212" eb="213">
      <t>タモ</t>
    </rPh>
    <rPh sb="258" eb="259">
      <t>シタ</t>
    </rPh>
    <rPh sb="266" eb="268">
      <t>ヒツヨウ</t>
    </rPh>
    <rPh sb="269" eb="271">
      <t>シセツ</t>
    </rPh>
    <rPh sb="271" eb="272">
      <t>トウ</t>
    </rPh>
    <rPh sb="273" eb="275">
      <t>コウシン</t>
    </rPh>
    <rPh sb="276" eb="278">
      <t>サキオク</t>
    </rPh>
    <rPh sb="326" eb="328">
      <t>シュウノウ</t>
    </rPh>
    <rPh sb="328" eb="330">
      <t>タイサク</t>
    </rPh>
    <rPh sb="331" eb="333">
      <t>キョウカ</t>
    </rPh>
    <rPh sb="337" eb="339">
      <t>カイシュウ</t>
    </rPh>
    <rPh sb="339" eb="340">
      <t>リツ</t>
    </rPh>
    <rPh sb="341" eb="342">
      <t>タモ</t>
    </rPh>
    <rPh sb="380" eb="382">
      <t>タハツ</t>
    </rPh>
    <rPh sb="384" eb="386">
      <t>ロウスイ</t>
    </rPh>
    <rPh sb="387" eb="389">
      <t>シセツ</t>
    </rPh>
    <rPh sb="389" eb="391">
      <t>シュウゼン</t>
    </rPh>
    <rPh sb="392" eb="394">
      <t>エイキョウ</t>
    </rPh>
    <rPh sb="395" eb="397">
      <t>ゾウカ</t>
    </rPh>
    <rPh sb="410" eb="412">
      <t>レイネン</t>
    </rPh>
    <rPh sb="413" eb="415">
      <t>ヒカク</t>
    </rPh>
    <rPh sb="416" eb="418">
      <t>ゾウゲン</t>
    </rPh>
    <rPh sb="419" eb="420">
      <t>スク</t>
    </rPh>
    <rPh sb="423" eb="425">
      <t>キュウスイ</t>
    </rPh>
    <rPh sb="425" eb="427">
      <t>ジンコウ</t>
    </rPh>
    <rPh sb="428" eb="430">
      <t>ゲンショウ</t>
    </rPh>
    <rPh sb="437" eb="439">
      <t>ショウライ</t>
    </rPh>
    <rPh sb="440" eb="442">
      <t>ミス</t>
    </rPh>
    <rPh sb="443" eb="445">
      <t>コンゴ</t>
    </rPh>
    <rPh sb="446" eb="448">
      <t>チュウシ</t>
    </rPh>
    <rPh sb="459" eb="461">
      <t>タハツ</t>
    </rPh>
    <rPh sb="463" eb="465">
      <t>ロウスイ</t>
    </rPh>
    <rPh sb="466" eb="468">
      <t>エイキョウ</t>
    </rPh>
    <rPh sb="473" eb="476">
      <t>マンセイテキ</t>
    </rPh>
    <rPh sb="477" eb="479">
      <t>ロウスイ</t>
    </rPh>
    <rPh sb="480" eb="481">
      <t>カンガ</t>
    </rPh>
    <rPh sb="488" eb="490">
      <t>ロウスイ</t>
    </rPh>
    <rPh sb="490" eb="492">
      <t>チョウサ</t>
    </rPh>
    <rPh sb="497" eb="499">
      <t>ジッシ</t>
    </rPh>
    <rPh sb="500" eb="502">
      <t>カイゼン</t>
    </rPh>
    <phoneticPr fontId="4"/>
  </si>
  <si>
    <t>　　
水道施設や管路において老朽化による故障や漏水が増加している状況であり、今後計画的に施設の更新を計画しながらも、経常経費の削減に取り組んでいく必要がある。
　また、収納対策、料金改定、漏水の早期発見・解消等で安定して継続可能な経営を目指して事業に取り組んでいく。</t>
    <rPh sb="4" eb="6">
      <t>スイドウ</t>
    </rPh>
    <rPh sb="6" eb="8">
      <t>シセツ</t>
    </rPh>
    <rPh sb="9" eb="11">
      <t>カンロ</t>
    </rPh>
    <rPh sb="15" eb="18">
      <t>ロウキュウカ</t>
    </rPh>
    <rPh sb="21" eb="23">
      <t>コショウ</t>
    </rPh>
    <rPh sb="24" eb="26">
      <t>ロウスイ</t>
    </rPh>
    <rPh sb="27" eb="29">
      <t>ゾウカ</t>
    </rPh>
    <rPh sb="33" eb="35">
      <t>ジョウキョウ</t>
    </rPh>
    <rPh sb="39" eb="41">
      <t>コンゴ</t>
    </rPh>
    <rPh sb="51" eb="53">
      <t>ケイカク</t>
    </rPh>
    <rPh sb="74" eb="76">
      <t>ヒツヨウ</t>
    </rPh>
    <phoneticPr fontId="4"/>
  </si>
  <si>
    <t>　鮭川村水道管布設当初の管路・施設が老朽化している。平成26年度から平成28年度に更新事業を実施し、石綿管については耐震管へ更新したが、石綿管以外の管路についても更新時期にきている。また、ポンプ等の施設についても更新を行い、安全な水道水の供給を図る必要がある。今後の水道会計の償還金等の推移を考慮しながら、施設設備等の更新計画を立てていく。</t>
    <rPh sb="68" eb="70">
      <t>セキメン</t>
    </rPh>
    <rPh sb="70" eb="71">
      <t>カン</t>
    </rPh>
    <rPh sb="71" eb="73">
      <t>イガイ</t>
    </rPh>
    <rPh sb="74" eb="76">
      <t>カンロ</t>
    </rPh>
    <rPh sb="81" eb="83">
      <t>コウシン</t>
    </rPh>
    <rPh sb="83" eb="85">
      <t>ジキ</t>
    </rPh>
    <rPh sb="124" eb="126">
      <t>ヒツヨウ</t>
    </rPh>
    <rPh sb="157" eb="15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</si>
</sst>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0.43</c:v>
                </c:pt>
              </c:numCache>
            </c:numRef>
          </c:val>
          <c:extLst>
            <c:ext xmlns:c16="http://schemas.microsoft.com/office/drawing/2014/chart" uri="{C3380CC4-5D6E-409C-BE32-E72D297353CC}">
              <c16:uniqueId val="{00000000-5FF3-4D77-901B-BACCB721328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5FF3-4D77-901B-BACCB721328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94.1</c:v>
                </c:pt>
                <c:pt idx="1">
                  <c:v>75.77</c:v>
                </c:pt>
                <c:pt idx="2">
                  <c:v>83.25</c:v>
                </c:pt>
                <c:pt idx="3">
                  <c:v>81.75</c:v>
                </c:pt>
                <c:pt idx="4">
                  <c:v>81.81</c:v>
                </c:pt>
              </c:numCache>
            </c:numRef>
          </c:val>
          <c:extLst>
            <c:ext xmlns:c16="http://schemas.microsoft.com/office/drawing/2014/chart" uri="{C3380CC4-5D6E-409C-BE32-E72D297353CC}">
              <c16:uniqueId val="{00000000-A16F-4468-9E26-45131EF69BF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A16F-4468-9E26-45131EF69BF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64.89</c:v>
                </c:pt>
                <c:pt idx="1">
                  <c:v>84.33</c:v>
                </c:pt>
                <c:pt idx="2">
                  <c:v>76.27</c:v>
                </c:pt>
                <c:pt idx="3">
                  <c:v>74.78</c:v>
                </c:pt>
                <c:pt idx="4">
                  <c:v>75.48</c:v>
                </c:pt>
              </c:numCache>
            </c:numRef>
          </c:val>
          <c:extLst>
            <c:ext xmlns:c16="http://schemas.microsoft.com/office/drawing/2014/chart" uri="{C3380CC4-5D6E-409C-BE32-E72D297353CC}">
              <c16:uniqueId val="{00000000-94B1-4BC2-A011-C60EEC4C32D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94B1-4BC2-A011-C60EEC4C32D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88.87</c:v>
                </c:pt>
                <c:pt idx="1">
                  <c:v>78.819999999999993</c:v>
                </c:pt>
                <c:pt idx="2">
                  <c:v>84.37</c:v>
                </c:pt>
                <c:pt idx="3">
                  <c:v>120.43</c:v>
                </c:pt>
                <c:pt idx="4">
                  <c:v>82.09</c:v>
                </c:pt>
              </c:numCache>
            </c:numRef>
          </c:val>
          <c:extLst>
            <c:ext xmlns:c16="http://schemas.microsoft.com/office/drawing/2014/chart" uri="{C3380CC4-5D6E-409C-BE32-E72D297353CC}">
              <c16:uniqueId val="{00000000-2D23-41B2-9370-05083BDE7A1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2D23-41B2-9370-05083BDE7A1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A7-4B10-B999-8F335927212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7-4B10-B999-8F335927212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93-4CB7-893D-6EBF590F4B3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93-4CB7-893D-6EBF590F4B3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D4-49FC-84A5-985365D1A61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D4-49FC-84A5-985365D1A61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F-4373-9498-B2A21C05566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F-4373-9498-B2A21C05566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1111.5899999999999</c:v>
                </c:pt>
                <c:pt idx="1">
                  <c:v>1033.78</c:v>
                </c:pt>
                <c:pt idx="2">
                  <c:v>954.11</c:v>
                </c:pt>
                <c:pt idx="3">
                  <c:v>812.84</c:v>
                </c:pt>
                <c:pt idx="4">
                  <c:v>684.33</c:v>
                </c:pt>
              </c:numCache>
            </c:numRef>
          </c:val>
          <c:extLst>
            <c:ext xmlns:c16="http://schemas.microsoft.com/office/drawing/2014/chart" uri="{C3380CC4-5D6E-409C-BE32-E72D297353CC}">
              <c16:uniqueId val="{00000000-6C9F-4B8B-A8E0-2F04CC3F187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6C9F-4B8B-A8E0-2F04CC3F187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81.739999999999995</c:v>
                </c:pt>
                <c:pt idx="1">
                  <c:v>72.97</c:v>
                </c:pt>
                <c:pt idx="2">
                  <c:v>78.7</c:v>
                </c:pt>
                <c:pt idx="3">
                  <c:v>74.83</c:v>
                </c:pt>
                <c:pt idx="4">
                  <c:v>78.37</c:v>
                </c:pt>
              </c:numCache>
            </c:numRef>
          </c:val>
          <c:extLst>
            <c:ext xmlns:c16="http://schemas.microsoft.com/office/drawing/2014/chart" uri="{C3380CC4-5D6E-409C-BE32-E72D297353CC}">
              <c16:uniqueId val="{00000000-48DB-4C93-9A52-FDC3B2035CE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48DB-4C93-9A52-FDC3B2035CE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273.39999999999998</c:v>
                </c:pt>
                <c:pt idx="1">
                  <c:v>298.45999999999998</c:v>
                </c:pt>
                <c:pt idx="2">
                  <c:v>283.58999999999997</c:v>
                </c:pt>
                <c:pt idx="3">
                  <c:v>339.72</c:v>
                </c:pt>
                <c:pt idx="4">
                  <c:v>352.66</c:v>
                </c:pt>
              </c:numCache>
            </c:numRef>
          </c:val>
          <c:extLst>
            <c:ext xmlns:c16="http://schemas.microsoft.com/office/drawing/2014/chart" uri="{C3380CC4-5D6E-409C-BE32-E72D297353CC}">
              <c16:uniqueId val="{00000000-064A-4995-9083-504EFCC93E0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064A-4995-9083-504EFCC93E0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鮭川村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3979</v>
      </c>
      <c r="AM8" s="37"/>
      <c r="AN8" s="37"/>
      <c r="AO8" s="37"/>
      <c r="AP8" s="37"/>
      <c r="AQ8" s="37"/>
      <c r="AR8" s="37"/>
      <c r="AS8" s="37"/>
      <c r="AT8" s="38">
        <f>データ!$S$6</f>
        <v>122.14</v>
      </c>
      <c r="AU8" s="38"/>
      <c r="AV8" s="38"/>
      <c r="AW8" s="38"/>
      <c r="AX8" s="38"/>
      <c r="AY8" s="38"/>
      <c r="AZ8" s="38"/>
      <c r="BA8" s="38"/>
      <c r="BB8" s="38">
        <f>データ!$T$6</f>
        <v>32.58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97.42</v>
      </c>
      <c r="Q10" s="38"/>
      <c r="R10" s="38"/>
      <c r="S10" s="38"/>
      <c r="T10" s="38"/>
      <c r="U10" s="38"/>
      <c r="V10" s="38"/>
      <c r="W10" s="37">
        <f>データ!$Q$6</f>
        <v>4600</v>
      </c>
      <c r="X10" s="37"/>
      <c r="Y10" s="37"/>
      <c r="Z10" s="37"/>
      <c r="AA10" s="37"/>
      <c r="AB10" s="37"/>
      <c r="AC10" s="37"/>
      <c r="AD10" s="2"/>
      <c r="AE10" s="2"/>
      <c r="AF10" s="2"/>
      <c r="AG10" s="2"/>
      <c r="AH10" s="2"/>
      <c r="AI10" s="2"/>
      <c r="AJ10" s="2"/>
      <c r="AK10" s="2"/>
      <c r="AL10" s="37">
        <f>データ!$U$6</f>
        <v>3847</v>
      </c>
      <c r="AM10" s="37"/>
      <c r="AN10" s="37"/>
      <c r="AO10" s="37"/>
      <c r="AP10" s="37"/>
      <c r="AQ10" s="37"/>
      <c r="AR10" s="37"/>
      <c r="AS10" s="37"/>
      <c r="AT10" s="38">
        <f>データ!$V$6</f>
        <v>36.799999999999997</v>
      </c>
      <c r="AU10" s="38"/>
      <c r="AV10" s="38"/>
      <c r="AW10" s="38"/>
      <c r="AX10" s="38"/>
      <c r="AY10" s="38"/>
      <c r="AZ10" s="38"/>
      <c r="BA10" s="38"/>
      <c r="BB10" s="38">
        <f>データ!$W$6</f>
        <v>104.54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113</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v2KxGoZ915IJjFBGbsV2kXp6q+S/MtNoWkb4rJ6y6sGtDc3WTcFzMhJG1MXZ+I1GH69K9UytoaLdrp2uIFcy8A==" saltValue="8JlU1MNNNO7iH4Xad4qdb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63665</v>
      </c>
      <c r="D6" s="20">
        <f t="shared" si="3"/>
        <v>47</v>
      </c>
      <c r="E6" s="20">
        <f t="shared" si="3"/>
        <v>1</v>
      </c>
      <c r="F6" s="20">
        <f t="shared" si="3"/>
        <v>0</v>
      </c>
      <c r="G6" s="20">
        <f t="shared" si="3"/>
        <v>0</v>
      </c>
      <c r="H6" s="20" t="str">
        <f t="shared" si="3"/>
        <v>山形県　鮭川村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97.42</v>
      </c>
      <c r="Q6" s="21">
        <f t="shared" si="3"/>
        <v>4600</v>
      </c>
      <c r="R6" s="21">
        <f t="shared" si="3"/>
        <v>3979</v>
      </c>
      <c r="S6" s="21">
        <f t="shared" si="3"/>
        <v>122.14</v>
      </c>
      <c r="T6" s="21">
        <f t="shared" si="3"/>
        <v>32.58</v>
      </c>
      <c r="U6" s="21">
        <f t="shared" si="3"/>
        <v>3847</v>
      </c>
      <c r="V6" s="21">
        <f t="shared" si="3"/>
        <v>36.799999999999997</v>
      </c>
      <c r="W6" s="21">
        <f t="shared" si="3"/>
        <v>104.54</v>
      </c>
      <c r="X6" s="22">
        <f>IF(X7="",NA(),X7)</f>
        <v>88.87</v>
      </c>
      <c r="Y6" s="22">
        <f t="shared" ref="Y6:AG6" si="4">IF(Y7="",NA(),Y7)</f>
        <v>78.819999999999993</v>
      </c>
      <c r="Z6" s="22">
        <f t="shared" si="4"/>
        <v>84.37</v>
      </c>
      <c r="AA6" s="22">
        <f t="shared" si="4"/>
        <v>120.43</v>
      </c>
      <c r="AB6" s="22">
        <f t="shared" si="4"/>
        <v>82.09</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1111.5899999999999</v>
      </c>
      <c r="BF6" s="22">
        <f t="shared" ref="BF6:BN6" si="7">IF(BF7="",NA(),BF7)</f>
        <v>1033.78</v>
      </c>
      <c r="BG6" s="22">
        <f t="shared" si="7"/>
        <v>954.11</v>
      </c>
      <c r="BH6" s="22">
        <f t="shared" si="7"/>
        <v>812.84</v>
      </c>
      <c r="BI6" s="22">
        <f t="shared" si="7"/>
        <v>684.33</v>
      </c>
      <c r="BJ6" s="22">
        <f t="shared" si="7"/>
        <v>1061.58</v>
      </c>
      <c r="BK6" s="22">
        <f t="shared" si="7"/>
        <v>1007.7</v>
      </c>
      <c r="BL6" s="22">
        <f t="shared" si="7"/>
        <v>1018.52</v>
      </c>
      <c r="BM6" s="22">
        <f t="shared" si="7"/>
        <v>949.61</v>
      </c>
      <c r="BN6" s="22">
        <f t="shared" si="7"/>
        <v>918.84</v>
      </c>
      <c r="BO6" s="21" t="str">
        <f>IF(BO7="","",IF(BO7="-","【-】","【"&amp;SUBSTITUTE(TEXT(BO7,"#,##0.00"),"-","△")&amp;"】"))</f>
        <v>【940.88】</v>
      </c>
      <c r="BP6" s="22">
        <f>IF(BP7="",NA(),BP7)</f>
        <v>81.739999999999995</v>
      </c>
      <c r="BQ6" s="22">
        <f t="shared" ref="BQ6:BY6" si="8">IF(BQ7="",NA(),BQ7)</f>
        <v>72.97</v>
      </c>
      <c r="BR6" s="22">
        <f t="shared" si="8"/>
        <v>78.7</v>
      </c>
      <c r="BS6" s="22">
        <f t="shared" si="8"/>
        <v>74.83</v>
      </c>
      <c r="BT6" s="22">
        <f t="shared" si="8"/>
        <v>78.37</v>
      </c>
      <c r="BU6" s="22">
        <f t="shared" si="8"/>
        <v>58.52</v>
      </c>
      <c r="BV6" s="22">
        <f t="shared" si="8"/>
        <v>59.22</v>
      </c>
      <c r="BW6" s="22">
        <f t="shared" si="8"/>
        <v>58.79</v>
      </c>
      <c r="BX6" s="22">
        <f t="shared" si="8"/>
        <v>58.41</v>
      </c>
      <c r="BY6" s="22">
        <f t="shared" si="8"/>
        <v>58.27</v>
      </c>
      <c r="BZ6" s="21" t="str">
        <f>IF(BZ7="","",IF(BZ7="-","【-】","【"&amp;SUBSTITUTE(TEXT(BZ7,"#,##0.00"),"-","△")&amp;"】"))</f>
        <v>【54.59】</v>
      </c>
      <c r="CA6" s="22">
        <f>IF(CA7="",NA(),CA7)</f>
        <v>273.39999999999998</v>
      </c>
      <c r="CB6" s="22">
        <f t="shared" ref="CB6:CJ6" si="9">IF(CB7="",NA(),CB7)</f>
        <v>298.45999999999998</v>
      </c>
      <c r="CC6" s="22">
        <f t="shared" si="9"/>
        <v>283.58999999999997</v>
      </c>
      <c r="CD6" s="22">
        <f t="shared" si="9"/>
        <v>339.72</v>
      </c>
      <c r="CE6" s="22">
        <f t="shared" si="9"/>
        <v>352.66</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94.1</v>
      </c>
      <c r="CM6" s="22">
        <f t="shared" ref="CM6:CU6" si="10">IF(CM7="",NA(),CM7)</f>
        <v>75.77</v>
      </c>
      <c r="CN6" s="22">
        <f t="shared" si="10"/>
        <v>83.25</v>
      </c>
      <c r="CO6" s="22">
        <f t="shared" si="10"/>
        <v>81.75</v>
      </c>
      <c r="CP6" s="22">
        <f t="shared" si="10"/>
        <v>81.81</v>
      </c>
      <c r="CQ6" s="22">
        <f t="shared" si="10"/>
        <v>57.3</v>
      </c>
      <c r="CR6" s="22">
        <f t="shared" si="10"/>
        <v>56.76</v>
      </c>
      <c r="CS6" s="22">
        <f t="shared" si="10"/>
        <v>56.04</v>
      </c>
      <c r="CT6" s="22">
        <f t="shared" si="10"/>
        <v>58.52</v>
      </c>
      <c r="CU6" s="22">
        <f t="shared" si="10"/>
        <v>58.88</v>
      </c>
      <c r="CV6" s="21" t="str">
        <f>IF(CV7="","",IF(CV7="-","【-】","【"&amp;SUBSTITUTE(TEXT(CV7,"#,##0.00"),"-","△")&amp;"】"))</f>
        <v>【56.42】</v>
      </c>
      <c r="CW6" s="22">
        <f>IF(CW7="",NA(),CW7)</f>
        <v>64.89</v>
      </c>
      <c r="CX6" s="22">
        <f t="shared" ref="CX6:DF6" si="11">IF(CX7="",NA(),CX7)</f>
        <v>84.33</v>
      </c>
      <c r="CY6" s="22">
        <f t="shared" si="11"/>
        <v>76.27</v>
      </c>
      <c r="CZ6" s="22">
        <f t="shared" si="11"/>
        <v>74.78</v>
      </c>
      <c r="DA6" s="22">
        <f t="shared" si="11"/>
        <v>75.48</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2">
        <f t="shared" si="14"/>
        <v>0.43</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63665</v>
      </c>
      <c r="D7" s="24">
        <v>47</v>
      </c>
      <c r="E7" s="24">
        <v>1</v>
      </c>
      <c r="F7" s="24">
        <v>0</v>
      </c>
      <c r="G7" s="24">
        <v>0</v>
      </c>
      <c r="H7" s="24" t="s">
        <v>94</v>
      </c>
      <c r="I7" s="24" t="s">
        <v>95</v>
      </c>
      <c r="J7" s="24" t="s">
        <v>96</v>
      </c>
      <c r="K7" s="24" t="s">
        <v>97</v>
      </c>
      <c r="L7" s="24" t="s">
        <v>98</v>
      </c>
      <c r="M7" s="24" t="s">
        <v>99</v>
      </c>
      <c r="N7" s="25" t="s">
        <v>100</v>
      </c>
      <c r="O7" s="25" t="s">
        <v>101</v>
      </c>
      <c r="P7" s="25">
        <v>97.42</v>
      </c>
      <c r="Q7" s="25">
        <v>4600</v>
      </c>
      <c r="R7" s="25">
        <v>3979</v>
      </c>
      <c r="S7" s="25">
        <v>122.14</v>
      </c>
      <c r="T7" s="25">
        <v>32.58</v>
      </c>
      <c r="U7" s="25">
        <v>3847</v>
      </c>
      <c r="V7" s="25">
        <v>36.799999999999997</v>
      </c>
      <c r="W7" s="25">
        <v>104.54</v>
      </c>
      <c r="X7" s="25">
        <v>88.87</v>
      </c>
      <c r="Y7" s="25">
        <v>78.819999999999993</v>
      </c>
      <c r="Z7" s="25">
        <v>84.37</v>
      </c>
      <c r="AA7" s="25">
        <v>120.43</v>
      </c>
      <c r="AB7" s="25">
        <v>82.09</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1111.5899999999999</v>
      </c>
      <c r="BF7" s="25">
        <v>1033.78</v>
      </c>
      <c r="BG7" s="25">
        <v>954.11</v>
      </c>
      <c r="BH7" s="25">
        <v>812.84</v>
      </c>
      <c r="BI7" s="25">
        <v>684.33</v>
      </c>
      <c r="BJ7" s="25">
        <v>1061.58</v>
      </c>
      <c r="BK7" s="25">
        <v>1007.7</v>
      </c>
      <c r="BL7" s="25">
        <v>1018.52</v>
      </c>
      <c r="BM7" s="25">
        <v>949.61</v>
      </c>
      <c r="BN7" s="25">
        <v>918.84</v>
      </c>
      <c r="BO7" s="25">
        <v>940.88</v>
      </c>
      <c r="BP7" s="25">
        <v>81.739999999999995</v>
      </c>
      <c r="BQ7" s="25">
        <v>72.97</v>
      </c>
      <c r="BR7" s="25">
        <v>78.7</v>
      </c>
      <c r="BS7" s="25">
        <v>74.83</v>
      </c>
      <c r="BT7" s="25">
        <v>78.37</v>
      </c>
      <c r="BU7" s="25">
        <v>58.52</v>
      </c>
      <c r="BV7" s="25">
        <v>59.22</v>
      </c>
      <c r="BW7" s="25">
        <v>58.79</v>
      </c>
      <c r="BX7" s="25">
        <v>58.41</v>
      </c>
      <c r="BY7" s="25">
        <v>58.27</v>
      </c>
      <c r="BZ7" s="25">
        <v>54.59</v>
      </c>
      <c r="CA7" s="25">
        <v>273.39999999999998</v>
      </c>
      <c r="CB7" s="25">
        <v>298.45999999999998</v>
      </c>
      <c r="CC7" s="25">
        <v>283.58999999999997</v>
      </c>
      <c r="CD7" s="25">
        <v>339.72</v>
      </c>
      <c r="CE7" s="25">
        <v>352.66</v>
      </c>
      <c r="CF7" s="25">
        <v>296.3</v>
      </c>
      <c r="CG7" s="25">
        <v>292.89999999999998</v>
      </c>
      <c r="CH7" s="25">
        <v>298.25</v>
      </c>
      <c r="CI7" s="25">
        <v>303.27999999999997</v>
      </c>
      <c r="CJ7" s="25">
        <v>303.81</v>
      </c>
      <c r="CK7" s="25">
        <v>301.2</v>
      </c>
      <c r="CL7" s="25">
        <v>94.1</v>
      </c>
      <c r="CM7" s="25">
        <v>75.77</v>
      </c>
      <c r="CN7" s="25">
        <v>83.25</v>
      </c>
      <c r="CO7" s="25">
        <v>81.75</v>
      </c>
      <c r="CP7" s="25">
        <v>81.81</v>
      </c>
      <c r="CQ7" s="25">
        <v>57.3</v>
      </c>
      <c r="CR7" s="25">
        <v>56.76</v>
      </c>
      <c r="CS7" s="25">
        <v>56.04</v>
      </c>
      <c r="CT7" s="25">
        <v>58.52</v>
      </c>
      <c r="CU7" s="25">
        <v>58.88</v>
      </c>
      <c r="CV7" s="25">
        <v>56.42</v>
      </c>
      <c r="CW7" s="25">
        <v>64.89</v>
      </c>
      <c r="CX7" s="25">
        <v>84.33</v>
      </c>
      <c r="CY7" s="25">
        <v>76.27</v>
      </c>
      <c r="CZ7" s="25">
        <v>74.78</v>
      </c>
      <c r="DA7" s="25">
        <v>75.48</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0.43</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農村整備課ユーザ</cp:lastModifiedBy>
  <cp:lastPrinted>2023-01-16T00:54:28Z</cp:lastPrinted>
  <dcterms:created xsi:type="dcterms:W3CDTF">2022-12-01T01:09:10Z</dcterms:created>
  <dcterms:modified xsi:type="dcterms:W3CDTF">2023-01-16T00:55:50Z</dcterms:modified>
  <cp:category/>
</cp:coreProperties>
</file>