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an-nas\各部署\上下水道課\④下水道係\①下水道共通\●経営比較分析（県提出、町HP掲載）\令和3年度分\"/>
    </mc:Choice>
  </mc:AlternateContent>
  <workbookProtection workbookAlgorithmName="SHA-512" workbookHashValue="vQoeIkPU0wfZ9BmF3Ncv0E39GyKW9DmgiDhpRfrjbcMKIGIdsNSst12JVeWLIs3lHf4btfRxtT0F9CDpK/Vjbw==" workbookSaltValue="lvhdmhHC3WLqKs7v7ODsSg==" workbookSpinCount="100000" lockStructure="1"/>
  <bookViews>
    <workbookView xWindow="0" yWindow="0" windowWidth="20490" windowHeight="895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AD8" i="4"/>
  <c r="P8" i="4"/>
  <c r="I8" i="4"/>
  <c r="B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<sst xmlns="http://schemas.openxmlformats.org/spreadsheetml/2006/main" count="236" uniqueCount="120">
  <si>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</si>
  <si>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</si>
  <si>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</si>
  <si>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</si>
  <si>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</si>
  <si>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</si>
  <si>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</si>
  <si>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</si>
  <si>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</si>
  <si>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</si>
  <si>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</si>
  <si>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</si>
  <si>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</si>
  <si>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</si>
  <si>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</si>
  <si>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</si>
  <si>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</si>
  <si>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</si>
  <si>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</si>
  <si>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</si>
  <si>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</si>
  <si>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</si>
  <si>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</si>
  <si>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</si>
  <si>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</si>
  <si>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</si>
  <si>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</si>
  <si>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</si>
  <si>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</si>
  <si>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</si>
  <si>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</si>
  <si>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</si>
  <si>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</si>
  <si>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</si>
  <si>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</si>
  <si>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</si>
  <si>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</si>
  <si>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</si>
  <si>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</si>
  <si>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</si>
  <si>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</si>
  <si>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</si>
  <si>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</si>
  <si>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</si>
  <si>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</si>
  <si>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</si>
  <si>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</si>
  <si>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</si>
  <si>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</si>
  <si>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</si>
  <si>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</si>
  <si>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</si>
  <si>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</si>
  <si>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</si>
  <si>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</si>
  <si>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</si>
  <si>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</si>
  <si>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</si>
  <si>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</si>
  <si>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</si>
  <si>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</si>
  <si>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</si>
  <si>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</si>
  <si>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</si>
  <si>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</si>
  <si>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</si>
  <si>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</si>
  <si>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</si>
  <si>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</si>
  <si>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</si>
  <si>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</si>
  <si>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</si>
  <si>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</si>
  <si>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</si>
  <si>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</si>
  <si>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</si>
  <si>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</si>
  <si>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</si>
  <si>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</si>
  <si>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</si>
  <si>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</si>
  <si>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</si>
  <si>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</si>
  <si>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</si>
  <si>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</si>
  <si>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</si>
  <si>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</si>
  <si>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</si>
  <si>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</si>
  <si>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</si>
  <si>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</si>
  <si>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</si>
  <si>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</si>
  <si>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</si>
  <si>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</si>
  <si>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</si>
  <si>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</si>
  <si>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</si>
  <si>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</si>
  <si>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</si>
  <si>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</si>
  <si>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</si>
  <si>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</si>
  <si>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</si>
  <si>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</si>
  <si>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</si>
  <si>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</si>
  <si>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</si>
  <si>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</si>
  <si>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</si>
  <si>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</si>
  <si>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</si>
  <si>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</si>
  <si>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</si>
  <si>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</si>
  <si>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</si>
  <si>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</si>
  <si>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中和田地区の建設事業開始が平成4年、竹森時沢地区の建設事業開始が平成7年と、古いものは建設から30年ほどが経過している。管渠については、早急に改修を行う必要はないが、汚水処理施設の老朽化が進んでいる。今後は、平成28年度（平成29年3月）に策定した経営戦略に基づいた点検調査等を実施していく。</t>
    <rPh sb="69" eb="71">
      <t>ソウキュウ</t>
    </rPh>
    <rPh sb="125" eb="127">
      <t>ケイエイ</t>
    </rPh>
    <rPh sb="127" eb="129">
      <t>センリャク</t>
    </rPh>
    <phoneticPr fontId="4"/>
  </si>
  <si>
    <t>　平成16年度以降、大きな整備事業を行っていないため、企業債の借入をしておらず、企業債残高は減少し続けている。平成27年度までは類似団体平均よりも悪い経営状況にあったが、平成28年度より平均と同等もしくは平均より良い経営状況に改善した。ただし、これは「分流式下水道等に要する経費」の適正化に伴う基準内繰入金の増によるところが大きく、実質的には、経営状況に大きな変動はない。
　なお、収益的収支比率が前年度比約2.4％悪化しているが、これは施設の老朽化による修繕が予想以上にあった事が起因している。
　また、施設利用率は減少傾向にあり、類似団体平均を下回っている。処理区域内の人口減少が主な要因と考えられる。
　処理区域内の人口減少傾向にあるため、使用料金を改正しない限り、使用料収入の増加は見込めないが、使用料金は県内一高い（20㎥あたり：4,290円　消費税込み）のため、使用料金の値上げによる経営健全化は難しい。平成28年度に策定した経営戦略の分析・予測に基づき、より効率的な事業経営を進めていく。</t>
    <rPh sb="1" eb="3">
      <t>ヘイセイ</t>
    </rPh>
    <rPh sb="5" eb="7">
      <t>ネンド</t>
    </rPh>
    <rPh sb="7" eb="9">
      <t>イコウ</t>
    </rPh>
    <rPh sb="31" eb="33">
      <t>カリイレ</t>
    </rPh>
    <rPh sb="40" eb="43">
      <t>キギョウサイ</t>
    </rPh>
    <rPh sb="49" eb="50">
      <t>ツヅ</t>
    </rPh>
    <rPh sb="55" eb="57">
      <t>ヘイセイ</t>
    </rPh>
    <rPh sb="59" eb="61">
      <t>ネンド</t>
    </rPh>
    <rPh sb="73" eb="74">
      <t>ワル</t>
    </rPh>
    <rPh sb="75" eb="77">
      <t>ケイエイ</t>
    </rPh>
    <rPh sb="77" eb="79">
      <t>ジョウキョウ</t>
    </rPh>
    <rPh sb="85" eb="87">
      <t>ヘイセイ</t>
    </rPh>
    <rPh sb="89" eb="91">
      <t>ネンド</t>
    </rPh>
    <rPh sb="93" eb="95">
      <t>ヘイキン</t>
    </rPh>
    <rPh sb="96" eb="98">
      <t>ドウトウ</t>
    </rPh>
    <rPh sb="102" eb="104">
      <t>ヘイキン</t>
    </rPh>
    <rPh sb="106" eb="107">
      <t>ヨ</t>
    </rPh>
    <rPh sb="108" eb="110">
      <t>ケイエイ</t>
    </rPh>
    <rPh sb="110" eb="112">
      <t>ジョウキョウ</t>
    </rPh>
    <rPh sb="113" eb="115">
      <t>カイゼン</t>
    </rPh>
    <rPh sb="126" eb="128">
      <t>ブンリュウ</t>
    </rPh>
    <rPh sb="128" eb="129">
      <t>シキ</t>
    </rPh>
    <rPh sb="129" eb="132">
      <t>ゲスイドウ</t>
    </rPh>
    <rPh sb="132" eb="133">
      <t>トウ</t>
    </rPh>
    <rPh sb="134" eb="135">
      <t>ヨウ</t>
    </rPh>
    <rPh sb="137" eb="139">
      <t>ケイヒ</t>
    </rPh>
    <rPh sb="141" eb="144">
      <t>テキセイカ</t>
    </rPh>
    <rPh sb="145" eb="146">
      <t>トモナ</t>
    </rPh>
    <rPh sb="147" eb="150">
      <t>キジュンナイ</t>
    </rPh>
    <rPh sb="150" eb="153">
      <t>クリイレキン</t>
    </rPh>
    <rPh sb="154" eb="155">
      <t>ゾウ</t>
    </rPh>
    <rPh sb="162" eb="163">
      <t>オオ</t>
    </rPh>
    <rPh sb="166" eb="169">
      <t>ジッシツテキ</t>
    </rPh>
    <rPh sb="172" eb="174">
      <t>ケイエイ</t>
    </rPh>
    <rPh sb="174" eb="176">
      <t>ジョウキョウ</t>
    </rPh>
    <rPh sb="177" eb="178">
      <t>オオ</t>
    </rPh>
    <rPh sb="180" eb="182">
      <t>ヘンドウ</t>
    </rPh>
    <rPh sb="191" eb="194">
      <t>シュウエキテキ</t>
    </rPh>
    <rPh sb="194" eb="196">
      <t>シュウシ</t>
    </rPh>
    <rPh sb="196" eb="198">
      <t>ヒリツ</t>
    </rPh>
    <rPh sb="199" eb="202">
      <t>ゼンネンド</t>
    </rPh>
    <rPh sb="202" eb="203">
      <t>ヒ</t>
    </rPh>
    <rPh sb="203" eb="204">
      <t>ヤク</t>
    </rPh>
    <rPh sb="208" eb="210">
      <t>アッカ</t>
    </rPh>
    <rPh sb="219" eb="221">
      <t>シセツ</t>
    </rPh>
    <rPh sb="222" eb="225">
      <t>ロウキュウカ</t>
    </rPh>
    <rPh sb="228" eb="230">
      <t>シュウゼン</t>
    </rPh>
    <rPh sb="231" eb="233">
      <t>ヨソウ</t>
    </rPh>
    <rPh sb="233" eb="235">
      <t>イジョウ</t>
    </rPh>
    <rPh sb="239" eb="240">
      <t>コト</t>
    </rPh>
    <rPh sb="241" eb="243">
      <t>キイン</t>
    </rPh>
    <rPh sb="253" eb="255">
      <t>シセツ</t>
    </rPh>
    <rPh sb="255" eb="258">
      <t>リヨウリツ</t>
    </rPh>
    <rPh sb="259" eb="261">
      <t>ゲンショウ</t>
    </rPh>
    <rPh sb="261" eb="263">
      <t>ケイコウ</t>
    </rPh>
    <rPh sb="267" eb="269">
      <t>ルイジ</t>
    </rPh>
    <rPh sb="269" eb="271">
      <t>ダンタイ</t>
    </rPh>
    <rPh sb="271" eb="273">
      <t>ヘイキン</t>
    </rPh>
    <rPh sb="274" eb="276">
      <t>シタマワ</t>
    </rPh>
    <rPh sb="281" eb="283">
      <t>ショリ</t>
    </rPh>
    <rPh sb="283" eb="286">
      <t>クイキナイ</t>
    </rPh>
    <rPh sb="287" eb="289">
      <t>ジンコウ</t>
    </rPh>
    <rPh sb="289" eb="291">
      <t>ゲンショウ</t>
    </rPh>
    <rPh sb="292" eb="293">
      <t>オモ</t>
    </rPh>
    <rPh sb="294" eb="296">
      <t>ヨウイン</t>
    </rPh>
    <rPh sb="297" eb="298">
      <t>カンガ</t>
    </rPh>
    <rPh sb="314" eb="315">
      <t>ショウ</t>
    </rPh>
    <rPh sb="357" eb="359">
      <t>ケンナイ</t>
    </rPh>
    <rPh sb="359" eb="360">
      <t>イチ</t>
    </rPh>
    <rPh sb="360" eb="361">
      <t>タカ</t>
    </rPh>
    <rPh sb="375" eb="376">
      <t>エン</t>
    </rPh>
    <rPh sb="377" eb="379">
      <t>ショウヒ</t>
    </rPh>
    <rPh sb="379" eb="381">
      <t>ゼイコミ</t>
    </rPh>
    <rPh sb="390" eb="391">
      <t>キン</t>
    </rPh>
    <rPh sb="398" eb="400">
      <t>ケイエイ</t>
    </rPh>
    <rPh sb="400" eb="403">
      <t>ケンゼンカ</t>
    </rPh>
    <rPh sb="404" eb="405">
      <t>ムズカ</t>
    </rPh>
    <rPh sb="408" eb="410">
      <t>ヘイセイ</t>
    </rPh>
    <rPh sb="412" eb="414">
      <t>ネンド</t>
    </rPh>
    <rPh sb="415" eb="417">
      <t>サクテイ</t>
    </rPh>
    <rPh sb="419" eb="421">
      <t>ケイエイ</t>
    </rPh>
    <rPh sb="421" eb="423">
      <t>センリャク</t>
    </rPh>
    <rPh sb="424" eb="426">
      <t>ブンセキ</t>
    </rPh>
    <rPh sb="427" eb="429">
      <t>ヨソク</t>
    </rPh>
    <rPh sb="430" eb="431">
      <t>モト</t>
    </rPh>
    <rPh sb="436" eb="439">
      <t>コウリツテキ</t>
    </rPh>
    <rPh sb="440" eb="442">
      <t>ジギョウ</t>
    </rPh>
    <rPh sb="442" eb="444">
      <t>ケイエイ</t>
    </rPh>
    <phoneticPr fontId="4"/>
  </si>
  <si>
    <t>　事業開始から30年ほど経過し、整備事業がほぼ完了したことから、経営状況も安定している。ただ、事業規模が小さい上に、処理区域内の人口が減少していることから、類似団体平均よりも経営状況は悪い。また汚水処理施設の耐用年数も迫ってきている。
　使用料収入の増収が見込めないことから、今後は、維持管理の効率化を図ることはもちろんだが、計画的な修繕計画により費用の平準化も検討していくなど、適切な収支計画を立てる必要がある。将来的には、公共下水道への接続を検討している。
　また、令和6年度から法適用へ移行するため、令和2年度より移行業務に着手しています。</t>
    <rPh sb="151" eb="152">
      <t>ハカ</t>
    </rPh>
    <rPh sb="163" eb="166">
      <t>ケイカクテキ</t>
    </rPh>
    <rPh sb="167" eb="169">
      <t>シュウゼン</t>
    </rPh>
    <rPh sb="169" eb="171">
      <t>ケイカク</t>
    </rPh>
    <rPh sb="174" eb="176">
      <t>ヒヨウ</t>
    </rPh>
    <rPh sb="177" eb="180">
      <t>ヘイジュンカ</t>
    </rPh>
    <rPh sb="181" eb="183">
      <t>ケントウ</t>
    </rPh>
    <rPh sb="207" eb="210">
      <t>ショウライテキ</t>
    </rPh>
    <rPh sb="235" eb="237">
      <t>レイワ</t>
    </rPh>
    <rPh sb="238" eb="240">
      <t>ネンド</t>
    </rPh>
    <rPh sb="242" eb="245">
      <t>ホウテキヨウ</t>
    </rPh>
    <rPh sb="246" eb="248">
      <t>イコウ</t>
    </rPh>
    <rPh sb="253" eb="255">
      <t>レイワ</t>
    </rPh>
    <rPh sb="256" eb="258">
      <t>ネンド</t>
    </rPh>
    <rPh sb="260" eb="262">
      <t>イコウ</t>
    </rPh>
    <rPh sb="262" eb="264">
      <t>ギョウム</t>
    </rPh>
    <rPh sb="265" eb="267">
      <t>チャクシュ</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</si>
</sst>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22D-4CDB-9D77-B8585308C41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122D-4CDB-9D77-B8585308C41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51.57</c:v>
                </c:pt>
                <c:pt idx="1">
                  <c:v>47.46</c:v>
                </c:pt>
                <c:pt idx="2">
                  <c:v>43.58</c:v>
                </c:pt>
                <c:pt idx="3">
                  <c:v>46</c:v>
                </c:pt>
                <c:pt idx="4">
                  <c:v>45.52</c:v>
                </c:pt>
              </c:numCache>
            </c:numRef>
          </c:val>
          <c:extLst>
            <c:ext xmlns:c16="http://schemas.microsoft.com/office/drawing/2014/chart" uri="{C3380CC4-5D6E-409C-BE32-E72D297353CC}">
              <c16:uniqueId val="{00000000-E45D-4F69-B7B6-A38C9466915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E45D-4F69-B7B6-A38C9466915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90.15</c:v>
                </c:pt>
                <c:pt idx="1">
                  <c:v>89.99</c:v>
                </c:pt>
                <c:pt idx="2">
                  <c:v>89.79</c:v>
                </c:pt>
                <c:pt idx="3">
                  <c:v>92.91</c:v>
                </c:pt>
                <c:pt idx="4">
                  <c:v>93.3</c:v>
                </c:pt>
              </c:numCache>
            </c:numRef>
          </c:val>
          <c:extLst>
            <c:ext xmlns:c16="http://schemas.microsoft.com/office/drawing/2014/chart" uri="{C3380CC4-5D6E-409C-BE32-E72D297353CC}">
              <c16:uniqueId val="{00000000-74D2-410A-B000-3FC5F865EBF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74D2-410A-B000-3FC5F865EBF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87.95</c:v>
                </c:pt>
                <c:pt idx="1">
                  <c:v>87.88</c:v>
                </c:pt>
                <c:pt idx="2">
                  <c:v>88.27</c:v>
                </c:pt>
                <c:pt idx="3">
                  <c:v>88.76</c:v>
                </c:pt>
                <c:pt idx="4">
                  <c:v>86.39</c:v>
                </c:pt>
              </c:numCache>
            </c:numRef>
          </c:val>
          <c:extLst>
            <c:ext xmlns:c16="http://schemas.microsoft.com/office/drawing/2014/chart" uri="{C3380CC4-5D6E-409C-BE32-E72D297353CC}">
              <c16:uniqueId val="{00000000-CE85-4D7F-BD06-40770BE7BCF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E85-4D7F-BD06-40770BE7BCF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71-40E2-B794-62401E2BDBA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71-40E2-B794-62401E2BDBA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DF9-4693-849E-2C15CB62CEB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F9-4693-849E-2C15CB62CEB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0D-4199-B604-F1EA36354AF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0D-4199-B604-F1EA36354AF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5F-4AC6-A1FD-D7A0AE4D215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5F-4AC6-A1FD-D7A0AE4D215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BEF-47FA-A3F5-9F12D4D741D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FBEF-47FA-A3F5-9F12D4D741D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68.75</c:v>
                </c:pt>
                <c:pt idx="1">
                  <c:v>72.42</c:v>
                </c:pt>
                <c:pt idx="2">
                  <c:v>58.57</c:v>
                </c:pt>
                <c:pt idx="3">
                  <c:v>70.53</c:v>
                </c:pt>
                <c:pt idx="4">
                  <c:v>84.3</c:v>
                </c:pt>
              </c:numCache>
            </c:numRef>
          </c:val>
          <c:extLst>
            <c:ext xmlns:c16="http://schemas.microsoft.com/office/drawing/2014/chart" uri="{C3380CC4-5D6E-409C-BE32-E72D297353CC}">
              <c16:uniqueId val="{00000000-8A3B-4ED2-B4A1-B89F174D0E8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8A3B-4ED2-B4A1-B89F174D0E8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317.08</c:v>
                </c:pt>
                <c:pt idx="1">
                  <c:v>304.75</c:v>
                </c:pt>
                <c:pt idx="2">
                  <c:v>380.56</c:v>
                </c:pt>
                <c:pt idx="3">
                  <c:v>315.58999999999997</c:v>
                </c:pt>
                <c:pt idx="4">
                  <c:v>268.08</c:v>
                </c:pt>
              </c:numCache>
            </c:numRef>
          </c:val>
          <c:extLst>
            <c:ext xmlns:c16="http://schemas.microsoft.com/office/drawing/2014/chart" uri="{C3380CC4-5D6E-409C-BE32-E72D297353CC}">
              <c16:uniqueId val="{00000000-8DA8-41C0-8096-AF09E275527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8DA8-41C0-8096-AF09E275527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高畠町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5">
        <f>データ!S6</f>
        <v>22454</v>
      </c>
      <c r="AM8" s="45"/>
      <c r="AN8" s="45"/>
      <c r="AO8" s="45"/>
      <c r="AP8" s="45"/>
      <c r="AQ8" s="45"/>
      <c r="AR8" s="45"/>
      <c r="AS8" s="45"/>
      <c r="AT8" s="46">
        <f>データ!T6</f>
        <v>180.26</v>
      </c>
      <c r="AU8" s="46"/>
      <c r="AV8" s="46"/>
      <c r="AW8" s="46"/>
      <c r="AX8" s="46"/>
      <c r="AY8" s="46"/>
      <c r="AZ8" s="46"/>
      <c r="BA8" s="46"/>
      <c r="BB8" s="46">
        <f>データ!U6</f>
        <v>124.56</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3.61</v>
      </c>
      <c r="Q10" s="46"/>
      <c r="R10" s="46"/>
      <c r="S10" s="46"/>
      <c r="T10" s="46"/>
      <c r="U10" s="46"/>
      <c r="V10" s="46"/>
      <c r="W10" s="46">
        <f>データ!Q6</f>
        <v>87.3</v>
      </c>
      <c r="X10" s="46"/>
      <c r="Y10" s="46"/>
      <c r="Z10" s="46"/>
      <c r="AA10" s="46"/>
      <c r="AB10" s="46"/>
      <c r="AC10" s="46"/>
      <c r="AD10" s="45">
        <f>データ!R6</f>
        <v>4290</v>
      </c>
      <c r="AE10" s="45"/>
      <c r="AF10" s="45"/>
      <c r="AG10" s="45"/>
      <c r="AH10" s="45"/>
      <c r="AI10" s="45"/>
      <c r="AJ10" s="45"/>
      <c r="AK10" s="2"/>
      <c r="AL10" s="45">
        <f>データ!V6</f>
        <v>806</v>
      </c>
      <c r="AM10" s="45"/>
      <c r="AN10" s="45"/>
      <c r="AO10" s="45"/>
      <c r="AP10" s="45"/>
      <c r="AQ10" s="45"/>
      <c r="AR10" s="45"/>
      <c r="AS10" s="45"/>
      <c r="AT10" s="46">
        <f>データ!W6</f>
        <v>0.76</v>
      </c>
      <c r="AU10" s="46"/>
      <c r="AV10" s="46"/>
      <c r="AW10" s="46"/>
      <c r="AX10" s="46"/>
      <c r="AY10" s="46"/>
      <c r="AZ10" s="46"/>
      <c r="BA10" s="46"/>
      <c r="BB10" s="46">
        <f>データ!X6</f>
        <v>1060.53</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43</v>
      </c>
      <c r="N86" s="12" t="s">
        <v>43</v>
      </c>
      <c r="O86" s="12" t="str">
        <f>データ!EO6</f>
        <v>【0.03】</v>
      </c>
    </row>
  </sheetData>
  <sheetProtection algorithmName="SHA-512" hashValue="su8ClnO+e2vaBo3IMyXlOuQWrH46JMsLS4BgFXJlkudWb4AVS/WkiR+MuN40yWUTwEafGe+AaMWoUyOHw1bV1g==" saltValue="sB5boy5psWghE0L8tdAZY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63819</v>
      </c>
      <c r="D6" s="19">
        <f t="shared" si="3"/>
        <v>47</v>
      </c>
      <c r="E6" s="19">
        <f t="shared" si="3"/>
        <v>17</v>
      </c>
      <c r="F6" s="19">
        <f t="shared" si="3"/>
        <v>5</v>
      </c>
      <c r="G6" s="19">
        <f t="shared" si="3"/>
        <v>0</v>
      </c>
      <c r="H6" s="19" t="str">
        <f t="shared" si="3"/>
        <v>山形県　高畠町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3.61</v>
      </c>
      <c r="Q6" s="20">
        <f t="shared" si="3"/>
        <v>87.3</v>
      </c>
      <c r="R6" s="20">
        <f t="shared" si="3"/>
        <v>4290</v>
      </c>
      <c r="S6" s="20">
        <f t="shared" si="3"/>
        <v>22454</v>
      </c>
      <c r="T6" s="20">
        <f t="shared" si="3"/>
        <v>180.26</v>
      </c>
      <c r="U6" s="20">
        <f t="shared" si="3"/>
        <v>124.56</v>
      </c>
      <c r="V6" s="20">
        <f t="shared" si="3"/>
        <v>806</v>
      </c>
      <c r="W6" s="20">
        <f t="shared" si="3"/>
        <v>0.76</v>
      </c>
      <c r="X6" s="20">
        <f t="shared" si="3"/>
        <v>1060.53</v>
      </c>
      <c r="Y6" s="21">
        <f>IF(Y7="",NA(),Y7)</f>
        <v>87.95</v>
      </c>
      <c r="Z6" s="21">
        <f t="shared" ref="Z6:AH6" si="4">IF(Z7="",NA(),Z7)</f>
        <v>87.88</v>
      </c>
      <c r="AA6" s="21">
        <f t="shared" si="4"/>
        <v>88.27</v>
      </c>
      <c r="AB6" s="21">
        <f t="shared" si="4"/>
        <v>88.76</v>
      </c>
      <c r="AC6" s="21">
        <f t="shared" si="4"/>
        <v>86.39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68.75</v>
      </c>
      <c r="BR6" s="21">
        <f t="shared" ref="BR6:BZ6" si="8">IF(BR7="",NA(),BR7)</f>
        <v>72.42</v>
      </c>
      <c r="BS6" s="21">
        <f t="shared" si="8"/>
        <v>58.57</v>
      </c>
      <c r="BT6" s="21">
        <f t="shared" si="8"/>
        <v>70.53</v>
      </c>
      <c r="BU6" s="21">
        <f t="shared" si="8"/>
        <v>84.3</v>
      </c>
      <c r="BV6" s="21">
        <f t="shared" si="8"/>
        <v>59.8</v>
      </c>
      <c r="BW6" s="21">
        <f t="shared" si="8"/>
        <v>57.77</v>
      </c>
      <c r="BX6" s="21">
        <f t="shared" si="8"/>
        <v>57.31</v>
      </c>
      <c r="BY6" s="21">
        <f t="shared" si="8"/>
        <v>57.08</v>
      </c>
      <c r="BZ6" s="21">
        <f t="shared" si="8"/>
        <v>56.26</v>
      </c>
      <c r="CA6" s="20" t="str">
        <f>IF(CA7="","",IF(CA7="-","【-】","【"&amp;SUBSTITUTE(TEXT(CA7,"#,##0.00"),"-","△")&amp;"】"))</f>
        <v>【60.65】</v>
      </c>
      <c r="CB6" s="21">
        <f>IF(CB7="",NA(),CB7)</f>
        <v>317.08</v>
      </c>
      <c r="CC6" s="21">
        <f t="shared" ref="CC6:CK6" si="9">IF(CC7="",NA(),CC7)</f>
        <v>304.75</v>
      </c>
      <c r="CD6" s="21">
        <f t="shared" si="9"/>
        <v>380.56</v>
      </c>
      <c r="CE6" s="21">
        <f t="shared" si="9"/>
        <v>315.58999999999997</v>
      </c>
      <c r="CF6" s="21">
        <f t="shared" si="9"/>
        <v>268.08</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51.57</v>
      </c>
      <c r="CN6" s="21">
        <f t="shared" ref="CN6:CV6" si="10">IF(CN7="",NA(),CN7)</f>
        <v>47.46</v>
      </c>
      <c r="CO6" s="21">
        <f t="shared" si="10"/>
        <v>43.58</v>
      </c>
      <c r="CP6" s="21">
        <f t="shared" si="10"/>
        <v>46</v>
      </c>
      <c r="CQ6" s="21">
        <f t="shared" si="10"/>
        <v>45.52</v>
      </c>
      <c r="CR6" s="21">
        <f t="shared" si="10"/>
        <v>51.75</v>
      </c>
      <c r="CS6" s="21">
        <f t="shared" si="10"/>
        <v>50.68</v>
      </c>
      <c r="CT6" s="21">
        <f t="shared" si="10"/>
        <v>50.14</v>
      </c>
      <c r="CU6" s="21">
        <f t="shared" si="10"/>
        <v>54.83</v>
      </c>
      <c r="CV6" s="21">
        <f t="shared" si="10"/>
        <v>66.53</v>
      </c>
      <c r="CW6" s="20" t="str">
        <f>IF(CW7="","",IF(CW7="-","【-】","【"&amp;SUBSTITUTE(TEXT(CW7,"#,##0.00"),"-","△")&amp;"】"))</f>
        <v>【61.14】</v>
      </c>
      <c r="CX6" s="21">
        <f>IF(CX7="",NA(),CX7)</f>
        <v>90.15</v>
      </c>
      <c r="CY6" s="21">
        <f t="shared" ref="CY6:DG6" si="11">IF(CY7="",NA(),CY7)</f>
        <v>89.99</v>
      </c>
      <c r="CZ6" s="21">
        <f t="shared" si="11"/>
        <v>89.79</v>
      </c>
      <c r="DA6" s="21">
        <f t="shared" si="11"/>
        <v>92.91</v>
      </c>
      <c r="DB6" s="21">
        <f t="shared" si="11"/>
        <v>93.3</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63819</v>
      </c>
      <c r="D7" s="23">
        <v>47</v>
      </c>
      <c r="E7" s="23">
        <v>17</v>
      </c>
      <c r="F7" s="23">
        <v>5</v>
      </c>
      <c r="G7" s="23">
        <v>0</v>
      </c>
      <c r="H7" s="23" t="s">
        <v>97</v>
      </c>
      <c r="I7" s="23" t="s">
        <v>98</v>
      </c>
      <c r="J7" s="23" t="s">
        <v>99</v>
      </c>
      <c r="K7" s="23" t="s">
        <v>100</v>
      </c>
      <c r="L7" s="23" t="s">
        <v>101</v>
      </c>
      <c r="M7" s="23" t="s">
        <v>102</v>
      </c>
      <c r="N7" s="24" t="s">
        <v>103</v>
      </c>
      <c r="O7" s="24" t="s">
        <v>104</v>
      </c>
      <c r="P7" s="24">
        <v>3.61</v>
      </c>
      <c r="Q7" s="24">
        <v>87.3</v>
      </c>
      <c r="R7" s="24">
        <v>4290</v>
      </c>
      <c r="S7" s="24">
        <v>22454</v>
      </c>
      <c r="T7" s="24">
        <v>180.26</v>
      </c>
      <c r="U7" s="24">
        <v>124.56</v>
      </c>
      <c r="V7" s="24">
        <v>806</v>
      </c>
      <c r="W7" s="24">
        <v>0.76</v>
      </c>
      <c r="X7" s="24">
        <v>1060.53</v>
      </c>
      <c r="Y7" s="24">
        <v>87.95</v>
      </c>
      <c r="Z7" s="24">
        <v>87.88</v>
      </c>
      <c r="AA7" s="24">
        <v>88.27</v>
      </c>
      <c r="AB7" s="24">
        <v>88.76</v>
      </c>
      <c r="AC7" s="24">
        <v>86.39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68.75</v>
      </c>
      <c r="BR7" s="24">
        <v>72.42</v>
      </c>
      <c r="BS7" s="24">
        <v>58.57</v>
      </c>
      <c r="BT7" s="24">
        <v>70.53</v>
      </c>
      <c r="BU7" s="24">
        <v>84.3</v>
      </c>
      <c r="BV7" s="24">
        <v>59.8</v>
      </c>
      <c r="BW7" s="24">
        <v>57.77</v>
      </c>
      <c r="BX7" s="24">
        <v>57.31</v>
      </c>
      <c r="BY7" s="24">
        <v>57.08</v>
      </c>
      <c r="BZ7" s="24">
        <v>56.26</v>
      </c>
      <c r="CA7" s="24">
        <v>60.65</v>
      </c>
      <c r="CB7" s="24">
        <v>317.08</v>
      </c>
      <c r="CC7" s="24">
        <v>304.75</v>
      </c>
      <c r="CD7" s="24">
        <v>380.56</v>
      </c>
      <c r="CE7" s="24">
        <v>315.58999999999997</v>
      </c>
      <c r="CF7" s="24">
        <v>268.08</v>
      </c>
      <c r="CG7" s="24">
        <v>263.76</v>
      </c>
      <c r="CH7" s="24">
        <v>274.35000000000002</v>
      </c>
      <c r="CI7" s="24">
        <v>273.52</v>
      </c>
      <c r="CJ7" s="24">
        <v>274.99</v>
      </c>
      <c r="CK7" s="24">
        <v>282.08999999999997</v>
      </c>
      <c r="CL7" s="24">
        <v>256.97000000000003</v>
      </c>
      <c r="CM7" s="24">
        <v>51.57</v>
      </c>
      <c r="CN7" s="24">
        <v>47.46</v>
      </c>
      <c r="CO7" s="24">
        <v>43.58</v>
      </c>
      <c r="CP7" s="24">
        <v>46</v>
      </c>
      <c r="CQ7" s="24">
        <v>45.52</v>
      </c>
      <c r="CR7" s="24">
        <v>51.75</v>
      </c>
      <c r="CS7" s="24">
        <v>50.68</v>
      </c>
      <c r="CT7" s="24">
        <v>50.14</v>
      </c>
      <c r="CU7" s="24">
        <v>54.83</v>
      </c>
      <c r="CV7" s="24">
        <v>66.53</v>
      </c>
      <c r="CW7" s="24">
        <v>61.14</v>
      </c>
      <c r="CX7" s="24">
        <v>90.15</v>
      </c>
      <c r="CY7" s="24">
        <v>89.99</v>
      </c>
      <c r="CZ7" s="24">
        <v>89.79</v>
      </c>
      <c r="DA7" s="24">
        <v>92.91</v>
      </c>
      <c r="DB7" s="24">
        <v>93.3</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113</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2023-01-24T23:34:19Z</cp:lastPrinted>
  <dcterms:created xsi:type="dcterms:W3CDTF">2022-12-01T01:54:55Z</dcterms:created>
  <dcterms:modified xsi:type="dcterms:W3CDTF">2023-01-24T23:39:22Z</dcterms:modified>
  <cp:category/>
</cp:coreProperties>
</file>